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brunofernandes\Desktop\"/>
    </mc:Choice>
  </mc:AlternateContent>
  <xr:revisionPtr revIDLastSave="0" documentId="13_ncr:1_{FA1405DF-A59E-4248-BDA0-D2032C2D36ED}" xr6:coauthVersionLast="47" xr6:coauthVersionMax="47" xr10:uidLastSave="{00000000-0000-0000-0000-000000000000}"/>
  <bookViews>
    <workbookView xWindow="-98" yWindow="-98" windowWidth="28996" windowHeight="15675" tabRatio="786" activeTab="8" xr2:uid="{00000000-000D-0000-FFFF-FFFF00000000}"/>
  </bookViews>
  <sheets>
    <sheet name="Pesquisa de preço" sheetId="1" r:id="rId1"/>
    <sheet name="ANEXO 3" sheetId="2" r:id="rId2"/>
    <sheet name="Postos" sheetId="3" r:id="rId3"/>
    <sheet name="Equipamentos" sheetId="4" r:id="rId4"/>
    <sheet name="Ferramentas" sheetId="5" r:id="rId5"/>
    <sheet name="EPI e EPC" sheetId="6" r:id="rId6"/>
    <sheet name="Material de consumo" sheetId="7" r:id="rId7"/>
    <sheet name="Uniformes" sheetId="8" r:id="rId8"/>
    <sheet name="Totais por posto" sheetId="9" r:id="rId9"/>
  </sheets>
  <definedNames>
    <definedName name="_xlnm.Print_Area" localSheetId="1">'ANEXO 3'!$A$1:$E$372</definedName>
    <definedName name="_xlnm.Print_Area" localSheetId="5">'EPI e EPC'!$A$1:$F$51</definedName>
    <definedName name="_xlnm.Print_Area" localSheetId="3">Equipamentos!$A$1:$W$89</definedName>
    <definedName name="_xlnm.Print_Area" localSheetId="4">Ferramentas!$A$1:$G$178</definedName>
    <definedName name="_xlnm.Print_Area" localSheetId="6">'Material de consumo'!$A$1:$F$106</definedName>
    <definedName name="_xlnm.Print_Area" localSheetId="0">'Pesquisa de preço'!$A$1:$F$374</definedName>
    <definedName name="_xlnm.Print_Area" localSheetId="8">'Totais por posto'!$A$1:$C$25</definedName>
    <definedName name="_xlnm.Print_Area" localSheetId="7">Uniformes!$A$1:$F$19</definedName>
    <definedName name="Print_Area_0_0" localSheetId="1">'ANEXO 3'!$A$1:$L$362</definedName>
    <definedName name="Print_Area_0_0_0" localSheetId="1">'ANEXO 3'!$A$1:$L$362</definedName>
    <definedName name="Print_Area_0_0_0_0" localSheetId="1">'ANEXO 3'!$A$1:$L$362</definedName>
    <definedName name="Print_Area_0_0_0_0_0" localSheetId="1">'ANEXO 3'!$A$3:$L$362</definedName>
    <definedName name="Print_Area_0_0_0_0_0" localSheetId="6">'Material de consumo'!$A$1:$E$106</definedName>
    <definedName name="Print_Area_0_0_0_0_0" localSheetId="0">'Pesquisa de preço'!$A$1:$H$374</definedName>
    <definedName name="Print_Area_0_0_0_0_0_0" localSheetId="1">'ANEXO 3'!$A$3:$L$362</definedName>
    <definedName name="Print_Area_0_0_0_0_0_0" localSheetId="6">'Material de consumo'!$A$1:$E$106</definedName>
    <definedName name="Print_Area_0_0_0_0_0_0" localSheetId="0">'Pesquisa de preço'!$A$1:$H$374</definedName>
    <definedName name="Print_Area_0_0_0_0_0_0_0" localSheetId="1">'ANEXO 3'!$A$3:$L$362</definedName>
    <definedName name="Print_Area_0_0_0_0_0_0_0" localSheetId="6">'Material de consumo'!$A$1:$E$106</definedName>
    <definedName name="Print_Area_0_0_0_0_0_0_0" localSheetId="0">'Pesquisa de preço'!$A$1:$H$374</definedName>
    <definedName name="Print_Area_0_0_0_0_0_0_0_0" localSheetId="1">'ANEXO 3'!$A$3:$L$362</definedName>
    <definedName name="Print_Area_0_0_0_0_0_0_0_0" localSheetId="6">'Material de consumo'!$A$1:$E$106</definedName>
    <definedName name="Print_Area_0_0_0_0_0_0_0_0" localSheetId="0">'Pesquisa de preço'!$A$1:$H$374</definedName>
    <definedName name="Print_Area_0_0_0_0_0_0_0_0_0" localSheetId="1">'ANEXO 3'!$A$3:$L$362</definedName>
    <definedName name="Print_Area_0_0_0_0_0_0_0_0_0" localSheetId="6">'Material de consumo'!$A$1:$E$106</definedName>
    <definedName name="Print_Area_0_0_0_0_0_0_0_0_0" localSheetId="0">'Pesquisa de preço'!$A$1:$H$374</definedName>
    <definedName name="Print_Area_0_0_0_0_0_0_0_0_0_0" localSheetId="1">'ANEXO 3'!$A$3:$L$362</definedName>
    <definedName name="Print_Area_0_0_0_0_0_0_0_0_0_0" localSheetId="6">'Material de consumo'!$A$1:$E$106</definedName>
    <definedName name="Print_Area_0_0_0_0_0_0_0_0_0_0" localSheetId="0">'Pesquisa de preço'!$A$1:$H$374</definedName>
    <definedName name="Print_Area_0_0_0_0_0_0_0_0_0_0_0" localSheetId="1">'ANEXO 3'!$A$3:$L$362</definedName>
    <definedName name="Print_Area_0_0_0_0_0_0_0_0_0_0_0" localSheetId="6">'Material de consumo'!$A$1:$E$106</definedName>
    <definedName name="Print_Area_0_0_0_0_0_0_0_0_0_0_0" localSheetId="0">'Pesquisa de preço'!$A$1:$H$374</definedName>
    <definedName name="Print_Area_0_0_0_0_0_0_0_0_0_0_0_0" localSheetId="1">'ANEXO 3'!$A$3:$L$362</definedName>
    <definedName name="Print_Area_0_0_0_0_0_0_0_0_0_0_0_0" localSheetId="6">'Material de consumo'!$A$1:$E$106</definedName>
    <definedName name="Print_Area_0_0_0_0_0_0_0_0_0_0_0_0" localSheetId="0">'Pesquisa de preço'!$A$1:$H$374</definedName>
    <definedName name="Print_Area_0_0_0_0_0_0_0_0_0_0_0_0_0" localSheetId="1">'ANEXO 3'!$A$3:$L$362</definedName>
    <definedName name="Print_Area_0_0_0_0_0_0_0_0_0_0_0_0_0" localSheetId="6">'Material de consumo'!$A$1:$E$106</definedName>
    <definedName name="Print_Area_0_0_0_0_0_0_0_0_0_0_0_0_0" localSheetId="0">'Pesquisa de preço'!$A$1:$H$374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B25" i="9" l="1"/>
  <c r="A25" i="9"/>
  <c r="B24" i="9"/>
  <c r="A24" i="9"/>
  <c r="B23" i="9"/>
  <c r="A23" i="9"/>
  <c r="B22" i="9"/>
  <c r="A22" i="9"/>
  <c r="B21" i="9"/>
  <c r="A21" i="9"/>
  <c r="B20" i="9"/>
  <c r="A20" i="9"/>
  <c r="B17" i="9"/>
  <c r="A17" i="9"/>
  <c r="B16" i="9"/>
  <c r="A16" i="9"/>
  <c r="B15" i="9"/>
  <c r="A15" i="9"/>
  <c r="B14" i="9"/>
  <c r="A14" i="9"/>
  <c r="B13" i="9"/>
  <c r="A13" i="9"/>
  <c r="B12" i="9"/>
  <c r="A12" i="9"/>
  <c r="B9" i="9"/>
  <c r="A9" i="9"/>
  <c r="B8" i="9"/>
  <c r="A8" i="9"/>
  <c r="B7" i="9"/>
  <c r="A7" i="9"/>
  <c r="B6" i="9"/>
  <c r="A6" i="9"/>
  <c r="B5" i="9"/>
  <c r="A5" i="9"/>
  <c r="B4" i="9"/>
  <c r="A4" i="9"/>
  <c r="B19" i="8"/>
  <c r="A19" i="8"/>
  <c r="B18" i="8"/>
  <c r="A18" i="8"/>
  <c r="B17" i="8"/>
  <c r="A17" i="8"/>
  <c r="B16" i="8"/>
  <c r="A16" i="8"/>
  <c r="B15" i="8"/>
  <c r="A15" i="8"/>
  <c r="B14" i="8"/>
  <c r="A14" i="8"/>
  <c r="D9" i="8"/>
  <c r="C9" i="8"/>
  <c r="B9" i="8"/>
  <c r="A9" i="8"/>
  <c r="D8" i="8"/>
  <c r="C8" i="8"/>
  <c r="B8" i="8"/>
  <c r="A8" i="8"/>
  <c r="D7" i="8"/>
  <c r="C7" i="8"/>
  <c r="B7" i="8"/>
  <c r="A7" i="8"/>
  <c r="D6" i="8"/>
  <c r="C6" i="8"/>
  <c r="B6" i="8"/>
  <c r="A6" i="8"/>
  <c r="D5" i="8"/>
  <c r="C5" i="8"/>
  <c r="B5" i="8"/>
  <c r="A5" i="8"/>
  <c r="A3" i="8"/>
  <c r="B106" i="7"/>
  <c r="A106" i="7"/>
  <c r="B105" i="7"/>
  <c r="A105" i="7"/>
  <c r="B104" i="7"/>
  <c r="A104" i="7"/>
  <c r="B103" i="7"/>
  <c r="A103" i="7"/>
  <c r="B102" i="7"/>
  <c r="A102" i="7"/>
  <c r="B101" i="7"/>
  <c r="A101" i="7"/>
  <c r="D95" i="7"/>
  <c r="C95" i="7"/>
  <c r="B95" i="7"/>
  <c r="A95" i="7"/>
  <c r="D94" i="7"/>
  <c r="C94" i="7"/>
  <c r="B94" i="7"/>
  <c r="A94" i="7"/>
  <c r="D93" i="7"/>
  <c r="C93" i="7"/>
  <c r="B93" i="7"/>
  <c r="A93" i="7"/>
  <c r="D92" i="7"/>
  <c r="C92" i="7"/>
  <c r="B92" i="7"/>
  <c r="A92" i="7"/>
  <c r="D91" i="7"/>
  <c r="C91" i="7"/>
  <c r="B91" i="7"/>
  <c r="A91" i="7"/>
  <c r="D90" i="7"/>
  <c r="C90" i="7"/>
  <c r="B90" i="7"/>
  <c r="A90" i="7"/>
  <c r="D89" i="7"/>
  <c r="C89" i="7"/>
  <c r="B89" i="7"/>
  <c r="A89" i="7"/>
  <c r="D88" i="7"/>
  <c r="C88" i="7"/>
  <c r="B88" i="7"/>
  <c r="A88" i="7"/>
  <c r="D87" i="7"/>
  <c r="C87" i="7"/>
  <c r="B87" i="7"/>
  <c r="A87" i="7"/>
  <c r="D86" i="7"/>
  <c r="C86" i="7"/>
  <c r="B86" i="7"/>
  <c r="A86" i="7"/>
  <c r="D85" i="7"/>
  <c r="C85" i="7"/>
  <c r="B85" i="7"/>
  <c r="A85" i="7"/>
  <c r="E84" i="7"/>
  <c r="D84" i="7"/>
  <c r="C84" i="7"/>
  <c r="B84" i="7"/>
  <c r="A84" i="7"/>
  <c r="D83" i="7"/>
  <c r="C83" i="7"/>
  <c r="B83" i="7"/>
  <c r="A83" i="7"/>
  <c r="D82" i="7"/>
  <c r="C82" i="7"/>
  <c r="B82" i="7"/>
  <c r="A82" i="7"/>
  <c r="D81" i="7"/>
  <c r="C81" i="7"/>
  <c r="B81" i="7"/>
  <c r="A81" i="7"/>
  <c r="D80" i="7"/>
  <c r="C80" i="7"/>
  <c r="B80" i="7"/>
  <c r="A80" i="7"/>
  <c r="D79" i="7"/>
  <c r="C79" i="7"/>
  <c r="B79" i="7"/>
  <c r="A79" i="7"/>
  <c r="D78" i="7"/>
  <c r="C78" i="7"/>
  <c r="B78" i="7"/>
  <c r="A78" i="7"/>
  <c r="D77" i="7"/>
  <c r="C77" i="7"/>
  <c r="B77" i="7"/>
  <c r="A77" i="7"/>
  <c r="D76" i="7"/>
  <c r="C76" i="7"/>
  <c r="B76" i="7"/>
  <c r="A76" i="7"/>
  <c r="D75" i="7"/>
  <c r="C75" i="7"/>
  <c r="B75" i="7"/>
  <c r="A75" i="7"/>
  <c r="D74" i="7"/>
  <c r="C74" i="7"/>
  <c r="B74" i="7"/>
  <c r="A74" i="7"/>
  <c r="D73" i="7"/>
  <c r="C73" i="7"/>
  <c r="B73" i="7"/>
  <c r="A73" i="7"/>
  <c r="D72" i="7"/>
  <c r="C72" i="7"/>
  <c r="B72" i="7"/>
  <c r="A72" i="7"/>
  <c r="E71" i="7"/>
  <c r="D71" i="7"/>
  <c r="C71" i="7"/>
  <c r="B71" i="7"/>
  <c r="A71" i="7"/>
  <c r="D70" i="7"/>
  <c r="C70" i="7"/>
  <c r="B70" i="7"/>
  <c r="A70" i="7"/>
  <c r="D69" i="7"/>
  <c r="C69" i="7"/>
  <c r="B69" i="7"/>
  <c r="A69" i="7"/>
  <c r="D68" i="7"/>
  <c r="C68" i="7"/>
  <c r="B68" i="7"/>
  <c r="A68" i="7"/>
  <c r="D67" i="7"/>
  <c r="C67" i="7"/>
  <c r="B67" i="7"/>
  <c r="A67" i="7"/>
  <c r="D66" i="7"/>
  <c r="C66" i="7"/>
  <c r="B66" i="7"/>
  <c r="A66" i="7"/>
  <c r="E65" i="7"/>
  <c r="F65" i="7" s="1"/>
  <c r="D65" i="7"/>
  <c r="C65" i="7"/>
  <c r="B65" i="7"/>
  <c r="A65" i="7"/>
  <c r="D64" i="7"/>
  <c r="C64" i="7"/>
  <c r="B64" i="7"/>
  <c r="A64" i="7"/>
  <c r="D63" i="7"/>
  <c r="C63" i="7"/>
  <c r="B63" i="7"/>
  <c r="A63" i="7"/>
  <c r="D62" i="7"/>
  <c r="C62" i="7"/>
  <c r="B62" i="7"/>
  <c r="A62" i="7"/>
  <c r="D61" i="7"/>
  <c r="C61" i="7"/>
  <c r="B61" i="7"/>
  <c r="A61" i="7"/>
  <c r="D60" i="7"/>
  <c r="C60" i="7"/>
  <c r="B60" i="7"/>
  <c r="A60" i="7"/>
  <c r="D59" i="7"/>
  <c r="C59" i="7"/>
  <c r="B59" i="7"/>
  <c r="A59" i="7"/>
  <c r="D58" i="7"/>
  <c r="C58" i="7"/>
  <c r="B58" i="7"/>
  <c r="A58" i="7"/>
  <c r="D57" i="7"/>
  <c r="C57" i="7"/>
  <c r="B57" i="7"/>
  <c r="A57" i="7"/>
  <c r="E56" i="7"/>
  <c r="D56" i="7"/>
  <c r="C56" i="7"/>
  <c r="B56" i="7"/>
  <c r="A56" i="7"/>
  <c r="D55" i="7"/>
  <c r="C55" i="7"/>
  <c r="B55" i="7"/>
  <c r="A55" i="7"/>
  <c r="D54" i="7"/>
  <c r="C54" i="7"/>
  <c r="B54" i="7"/>
  <c r="A54" i="7"/>
  <c r="E53" i="7"/>
  <c r="F53" i="7" s="1"/>
  <c r="D53" i="7"/>
  <c r="C53" i="7"/>
  <c r="B53" i="7"/>
  <c r="A53" i="7"/>
  <c r="D52" i="7"/>
  <c r="C52" i="7"/>
  <c r="B52" i="7"/>
  <c r="A52" i="7"/>
  <c r="D51" i="7"/>
  <c r="C51" i="7"/>
  <c r="B51" i="7"/>
  <c r="A51" i="7"/>
  <c r="D50" i="7"/>
  <c r="C50" i="7"/>
  <c r="B50" i="7"/>
  <c r="A50" i="7"/>
  <c r="D49" i="7"/>
  <c r="C49" i="7"/>
  <c r="B49" i="7"/>
  <c r="A49" i="7"/>
  <c r="D48" i="7"/>
  <c r="C48" i="7"/>
  <c r="B48" i="7"/>
  <c r="A48" i="7"/>
  <c r="D47" i="7"/>
  <c r="C47" i="7"/>
  <c r="B47" i="7"/>
  <c r="A47" i="7"/>
  <c r="D46" i="7"/>
  <c r="C46" i="7"/>
  <c r="B46" i="7"/>
  <c r="A46" i="7"/>
  <c r="D45" i="7"/>
  <c r="C45" i="7"/>
  <c r="B45" i="7"/>
  <c r="A45" i="7"/>
  <c r="D44" i="7"/>
  <c r="C44" i="7"/>
  <c r="B44" i="7"/>
  <c r="A44" i="7"/>
  <c r="E43" i="7"/>
  <c r="D43" i="7"/>
  <c r="C43" i="7"/>
  <c r="B43" i="7"/>
  <c r="A43" i="7"/>
  <c r="E42" i="7"/>
  <c r="D42" i="7"/>
  <c r="C42" i="7"/>
  <c r="B42" i="7"/>
  <c r="A42" i="7"/>
  <c r="D41" i="7"/>
  <c r="C41" i="7"/>
  <c r="B41" i="7"/>
  <c r="A41" i="7"/>
  <c r="D40" i="7"/>
  <c r="C40" i="7"/>
  <c r="B40" i="7"/>
  <c r="A40" i="7"/>
  <c r="D39" i="7"/>
  <c r="C39" i="7"/>
  <c r="B39" i="7"/>
  <c r="A39" i="7"/>
  <c r="D38" i="7"/>
  <c r="C38" i="7"/>
  <c r="B38" i="7"/>
  <c r="A38" i="7"/>
  <c r="D37" i="7"/>
  <c r="C37" i="7"/>
  <c r="B37" i="7"/>
  <c r="A37" i="7"/>
  <c r="D36" i="7"/>
  <c r="C36" i="7"/>
  <c r="B36" i="7"/>
  <c r="A36" i="7"/>
  <c r="D35" i="7"/>
  <c r="C35" i="7"/>
  <c r="B35" i="7"/>
  <c r="A35" i="7"/>
  <c r="D34" i="7"/>
  <c r="C34" i="7"/>
  <c r="B34" i="7"/>
  <c r="A34" i="7"/>
  <c r="D33" i="7"/>
  <c r="C33" i="7"/>
  <c r="B33" i="7"/>
  <c r="A33" i="7"/>
  <c r="D32" i="7"/>
  <c r="C32" i="7"/>
  <c r="B32" i="7"/>
  <c r="A32" i="7"/>
  <c r="D31" i="7"/>
  <c r="C31" i="7"/>
  <c r="B31" i="7"/>
  <c r="A31" i="7"/>
  <c r="D30" i="7"/>
  <c r="C30" i="7"/>
  <c r="B30" i="7"/>
  <c r="A30" i="7"/>
  <c r="D29" i="7"/>
  <c r="C29" i="7"/>
  <c r="B29" i="7"/>
  <c r="A29" i="7"/>
  <c r="D28" i="7"/>
  <c r="C28" i="7"/>
  <c r="B28" i="7"/>
  <c r="A28" i="7"/>
  <c r="D27" i="7"/>
  <c r="C27" i="7"/>
  <c r="B27" i="7"/>
  <c r="A27" i="7"/>
  <c r="D26" i="7"/>
  <c r="C26" i="7"/>
  <c r="B26" i="7"/>
  <c r="A26" i="7"/>
  <c r="D25" i="7"/>
  <c r="C25" i="7"/>
  <c r="B25" i="7"/>
  <c r="A25" i="7"/>
  <c r="D24" i="7"/>
  <c r="C24" i="7"/>
  <c r="B24" i="7"/>
  <c r="A24" i="7"/>
  <c r="D23" i="7"/>
  <c r="C23" i="7"/>
  <c r="B23" i="7"/>
  <c r="A23" i="7"/>
  <c r="D22" i="7"/>
  <c r="C22" i="7"/>
  <c r="B22" i="7"/>
  <c r="A22" i="7"/>
  <c r="E21" i="7"/>
  <c r="D21" i="7"/>
  <c r="C21" i="7"/>
  <c r="B21" i="7"/>
  <c r="A21" i="7"/>
  <c r="D20" i="7"/>
  <c r="C20" i="7"/>
  <c r="B20" i="7"/>
  <c r="A20" i="7"/>
  <c r="D19" i="7"/>
  <c r="C19" i="7"/>
  <c r="B19" i="7"/>
  <c r="A19" i="7"/>
  <c r="D18" i="7"/>
  <c r="C18" i="7"/>
  <c r="B18" i="7"/>
  <c r="A18" i="7"/>
  <c r="D17" i="7"/>
  <c r="C17" i="7"/>
  <c r="B17" i="7"/>
  <c r="A17" i="7"/>
  <c r="D16" i="7"/>
  <c r="C16" i="7"/>
  <c r="B16" i="7"/>
  <c r="A16" i="7"/>
  <c r="D15" i="7"/>
  <c r="C15" i="7"/>
  <c r="B15" i="7"/>
  <c r="A15" i="7"/>
  <c r="E14" i="7"/>
  <c r="D14" i="7"/>
  <c r="C14" i="7"/>
  <c r="B14" i="7"/>
  <c r="A14" i="7"/>
  <c r="D13" i="7"/>
  <c r="C13" i="7"/>
  <c r="B13" i="7"/>
  <c r="A13" i="7"/>
  <c r="D12" i="7"/>
  <c r="C12" i="7"/>
  <c r="B12" i="7"/>
  <c r="A12" i="7"/>
  <c r="E11" i="7"/>
  <c r="D11" i="7"/>
  <c r="C11" i="7"/>
  <c r="B11" i="7"/>
  <c r="A11" i="7"/>
  <c r="D10" i="7"/>
  <c r="C10" i="7"/>
  <c r="B10" i="7"/>
  <c r="A10" i="7"/>
  <c r="E9" i="7"/>
  <c r="D9" i="7"/>
  <c r="C9" i="7"/>
  <c r="B9" i="7"/>
  <c r="A9" i="7"/>
  <c r="D8" i="7"/>
  <c r="C8" i="7"/>
  <c r="B8" i="7"/>
  <c r="A8" i="7"/>
  <c r="D7" i="7"/>
  <c r="C7" i="7"/>
  <c r="B7" i="7"/>
  <c r="A7" i="7"/>
  <c r="D6" i="7"/>
  <c r="C6" i="7"/>
  <c r="B6" i="7"/>
  <c r="A6" i="7"/>
  <c r="D5" i="7"/>
  <c r="C5" i="7"/>
  <c r="B5" i="7"/>
  <c r="A5" i="7"/>
  <c r="A3" i="7"/>
  <c r="B51" i="6"/>
  <c r="A51" i="6"/>
  <c r="B50" i="6"/>
  <c r="A50" i="6"/>
  <c r="B49" i="6"/>
  <c r="A49" i="6"/>
  <c r="B48" i="6"/>
  <c r="A48" i="6"/>
  <c r="B47" i="6"/>
  <c r="A47" i="6"/>
  <c r="B46" i="6"/>
  <c r="A46" i="6"/>
  <c r="D40" i="6"/>
  <c r="C40" i="6"/>
  <c r="B40" i="6"/>
  <c r="A40" i="6"/>
  <c r="D39" i="6"/>
  <c r="C39" i="6"/>
  <c r="B39" i="6"/>
  <c r="A39" i="6"/>
  <c r="D38" i="6"/>
  <c r="C38" i="6"/>
  <c r="B38" i="6"/>
  <c r="A38" i="6"/>
  <c r="D37" i="6"/>
  <c r="C37" i="6"/>
  <c r="B37" i="6"/>
  <c r="A37" i="6"/>
  <c r="E36" i="6"/>
  <c r="D36" i="6"/>
  <c r="C36" i="6"/>
  <c r="B36" i="6"/>
  <c r="A36" i="6"/>
  <c r="E35" i="6"/>
  <c r="D35" i="6"/>
  <c r="C35" i="6"/>
  <c r="B35" i="6"/>
  <c r="A35" i="6"/>
  <c r="D34" i="6"/>
  <c r="C34" i="6"/>
  <c r="B34" i="6"/>
  <c r="A34" i="6"/>
  <c r="D33" i="6"/>
  <c r="C33" i="6"/>
  <c r="B33" i="6"/>
  <c r="A33" i="6"/>
  <c r="D32" i="6"/>
  <c r="C32" i="6"/>
  <c r="B32" i="6"/>
  <c r="A32" i="6"/>
  <c r="D31" i="6"/>
  <c r="C31" i="6"/>
  <c r="B31" i="6"/>
  <c r="A31" i="6"/>
  <c r="E30" i="6"/>
  <c r="F30" i="6" s="1"/>
  <c r="D30" i="6"/>
  <c r="C30" i="6"/>
  <c r="B30" i="6"/>
  <c r="A30" i="6"/>
  <c r="D29" i="6"/>
  <c r="C29" i="6"/>
  <c r="B29" i="6"/>
  <c r="A29" i="6"/>
  <c r="D28" i="6"/>
  <c r="C28" i="6"/>
  <c r="B28" i="6"/>
  <c r="A28" i="6"/>
  <c r="D27" i="6"/>
  <c r="C27" i="6"/>
  <c r="B27" i="6"/>
  <c r="A27" i="6"/>
  <c r="E26" i="6"/>
  <c r="D26" i="6"/>
  <c r="C26" i="6"/>
  <c r="B26" i="6"/>
  <c r="A26" i="6"/>
  <c r="D25" i="6"/>
  <c r="C25" i="6"/>
  <c r="B25" i="6"/>
  <c r="A25" i="6"/>
  <c r="D24" i="6"/>
  <c r="C24" i="6"/>
  <c r="B24" i="6"/>
  <c r="A24" i="6"/>
  <c r="D23" i="6"/>
  <c r="C23" i="6"/>
  <c r="B23" i="6"/>
  <c r="A23" i="6"/>
  <c r="D22" i="6"/>
  <c r="C22" i="6"/>
  <c r="B22" i="6"/>
  <c r="A22" i="6"/>
  <c r="D21" i="6"/>
  <c r="C21" i="6"/>
  <c r="B21" i="6"/>
  <c r="A21" i="6"/>
  <c r="D20" i="6"/>
  <c r="C20" i="6"/>
  <c r="B20" i="6"/>
  <c r="A20" i="6"/>
  <c r="D19" i="6"/>
  <c r="C19" i="6"/>
  <c r="B19" i="6"/>
  <c r="A19" i="6"/>
  <c r="D18" i="6"/>
  <c r="C18" i="6"/>
  <c r="B18" i="6"/>
  <c r="A18" i="6"/>
  <c r="E17" i="6"/>
  <c r="D17" i="6"/>
  <c r="C17" i="6"/>
  <c r="B17" i="6"/>
  <c r="A17" i="6"/>
  <c r="D16" i="6"/>
  <c r="C16" i="6"/>
  <c r="B16" i="6"/>
  <c r="A16" i="6"/>
  <c r="D15" i="6"/>
  <c r="C15" i="6"/>
  <c r="B15" i="6"/>
  <c r="A15" i="6"/>
  <c r="D14" i="6"/>
  <c r="C14" i="6"/>
  <c r="B14" i="6"/>
  <c r="A14" i="6"/>
  <c r="D13" i="6"/>
  <c r="C13" i="6"/>
  <c r="B13" i="6"/>
  <c r="A13" i="6"/>
  <c r="D12" i="6"/>
  <c r="C12" i="6"/>
  <c r="B12" i="6"/>
  <c r="A12" i="6"/>
  <c r="D11" i="6"/>
  <c r="C11" i="6"/>
  <c r="B11" i="6"/>
  <c r="A11" i="6"/>
  <c r="D10" i="6"/>
  <c r="C10" i="6"/>
  <c r="B10" i="6"/>
  <c r="A10" i="6"/>
  <c r="D9" i="6"/>
  <c r="C9" i="6"/>
  <c r="B9" i="6"/>
  <c r="A9" i="6"/>
  <c r="D8" i="6"/>
  <c r="C8" i="6"/>
  <c r="B8" i="6"/>
  <c r="A8" i="6"/>
  <c r="D7" i="6"/>
  <c r="C7" i="6"/>
  <c r="B7" i="6"/>
  <c r="A7" i="6"/>
  <c r="D6" i="6"/>
  <c r="C6" i="6"/>
  <c r="B6" i="6"/>
  <c r="A6" i="6"/>
  <c r="D5" i="6"/>
  <c r="C5" i="6"/>
  <c r="B5" i="6"/>
  <c r="A5" i="6"/>
  <c r="A3" i="6"/>
  <c r="B178" i="5"/>
  <c r="A178" i="5"/>
  <c r="B177" i="5"/>
  <c r="A177" i="5"/>
  <c r="B176" i="5"/>
  <c r="A176" i="5"/>
  <c r="B175" i="5"/>
  <c r="A175" i="5"/>
  <c r="B174" i="5"/>
  <c r="A174" i="5"/>
  <c r="B173" i="5"/>
  <c r="A173" i="5"/>
  <c r="F168" i="5"/>
  <c r="D168" i="5"/>
  <c r="C168" i="5"/>
  <c r="E168" i="5" s="1"/>
  <c r="B168" i="5"/>
  <c r="A168" i="5"/>
  <c r="D167" i="5"/>
  <c r="C167" i="5"/>
  <c r="B167" i="5"/>
  <c r="A167" i="5"/>
  <c r="D166" i="5"/>
  <c r="C166" i="5"/>
  <c r="B166" i="5"/>
  <c r="A166" i="5"/>
  <c r="D165" i="5"/>
  <c r="C165" i="5"/>
  <c r="E165" i="5" s="1"/>
  <c r="B165" i="5"/>
  <c r="A165" i="5"/>
  <c r="F164" i="5"/>
  <c r="D164" i="5"/>
  <c r="C164" i="5"/>
  <c r="B164" i="5"/>
  <c r="A164" i="5"/>
  <c r="D163" i="5"/>
  <c r="C163" i="5"/>
  <c r="B163" i="5"/>
  <c r="A163" i="5"/>
  <c r="F162" i="5"/>
  <c r="D162" i="5"/>
  <c r="C162" i="5"/>
  <c r="E162" i="5" s="1"/>
  <c r="B162" i="5"/>
  <c r="A162" i="5"/>
  <c r="D161" i="5"/>
  <c r="C161" i="5"/>
  <c r="E161" i="5" s="1"/>
  <c r="B161" i="5"/>
  <c r="A161" i="5"/>
  <c r="D160" i="5"/>
  <c r="C160" i="5"/>
  <c r="E160" i="5" s="1"/>
  <c r="B160" i="5"/>
  <c r="A160" i="5"/>
  <c r="D159" i="5"/>
  <c r="E159" i="5" s="1"/>
  <c r="C159" i="5"/>
  <c r="B159" i="5"/>
  <c r="A159" i="5"/>
  <c r="D158" i="5"/>
  <c r="C158" i="5"/>
  <c r="E158" i="5" s="1"/>
  <c r="B158" i="5"/>
  <c r="A158" i="5"/>
  <c r="D157" i="5"/>
  <c r="C157" i="5"/>
  <c r="E157" i="5" s="1"/>
  <c r="B157" i="5"/>
  <c r="A157" i="5"/>
  <c r="D156" i="5"/>
  <c r="C156" i="5"/>
  <c r="E156" i="5" s="1"/>
  <c r="B156" i="5"/>
  <c r="A156" i="5"/>
  <c r="D155" i="5"/>
  <c r="C155" i="5"/>
  <c r="E155" i="5" s="1"/>
  <c r="B155" i="5"/>
  <c r="A155" i="5"/>
  <c r="F154" i="5"/>
  <c r="D154" i="5"/>
  <c r="C154" i="5"/>
  <c r="E154" i="5" s="1"/>
  <c r="B154" i="5"/>
  <c r="A154" i="5"/>
  <c r="D153" i="5"/>
  <c r="C153" i="5"/>
  <c r="B153" i="5"/>
  <c r="A153" i="5"/>
  <c r="D152" i="5"/>
  <c r="C152" i="5"/>
  <c r="B152" i="5"/>
  <c r="A152" i="5"/>
  <c r="D151" i="5"/>
  <c r="C151" i="5"/>
  <c r="E151" i="5" s="1"/>
  <c r="B151" i="5"/>
  <c r="A151" i="5"/>
  <c r="D150" i="5"/>
  <c r="C150" i="5"/>
  <c r="B150" i="5"/>
  <c r="A150" i="5"/>
  <c r="D149" i="5"/>
  <c r="C149" i="5"/>
  <c r="B149" i="5"/>
  <c r="A149" i="5"/>
  <c r="F148" i="5"/>
  <c r="D148" i="5"/>
  <c r="C148" i="5"/>
  <c r="E148" i="5" s="1"/>
  <c r="B148" i="5"/>
  <c r="A148" i="5"/>
  <c r="D147" i="5"/>
  <c r="C147" i="5"/>
  <c r="E147" i="5" s="1"/>
  <c r="B147" i="5"/>
  <c r="A147" i="5"/>
  <c r="D146" i="5"/>
  <c r="C146" i="5"/>
  <c r="B146" i="5"/>
  <c r="A146" i="5"/>
  <c r="D145" i="5"/>
  <c r="C145" i="5"/>
  <c r="B145" i="5"/>
  <c r="A145" i="5"/>
  <c r="D144" i="5"/>
  <c r="C144" i="5"/>
  <c r="B144" i="5"/>
  <c r="A144" i="5"/>
  <c r="D143" i="5"/>
  <c r="C143" i="5"/>
  <c r="E143" i="5" s="1"/>
  <c r="B143" i="5"/>
  <c r="A143" i="5"/>
  <c r="D142" i="5"/>
  <c r="C142" i="5"/>
  <c r="E142" i="5" s="1"/>
  <c r="B142" i="5"/>
  <c r="A142" i="5"/>
  <c r="D141" i="5"/>
  <c r="C141" i="5"/>
  <c r="B141" i="5"/>
  <c r="A141" i="5"/>
  <c r="D140" i="5"/>
  <c r="C140" i="5"/>
  <c r="E140" i="5" s="1"/>
  <c r="B140" i="5"/>
  <c r="A140" i="5"/>
  <c r="D139" i="5"/>
  <c r="C139" i="5"/>
  <c r="E139" i="5" s="1"/>
  <c r="B139" i="5"/>
  <c r="A139" i="5"/>
  <c r="D138" i="5"/>
  <c r="C138" i="5"/>
  <c r="B138" i="5"/>
  <c r="A138" i="5"/>
  <c r="D137" i="5"/>
  <c r="C137" i="5"/>
  <c r="B137" i="5"/>
  <c r="A137" i="5"/>
  <c r="D136" i="5"/>
  <c r="C136" i="5"/>
  <c r="E136" i="5" s="1"/>
  <c r="B136" i="5"/>
  <c r="A136" i="5"/>
  <c r="D135" i="5"/>
  <c r="C135" i="5"/>
  <c r="E135" i="5" s="1"/>
  <c r="B135" i="5"/>
  <c r="A135" i="5"/>
  <c r="D134" i="5"/>
  <c r="C134" i="5"/>
  <c r="B134" i="5"/>
  <c r="A134" i="5"/>
  <c r="D133" i="5"/>
  <c r="C133" i="5"/>
  <c r="E133" i="5" s="1"/>
  <c r="B133" i="5"/>
  <c r="A133" i="5"/>
  <c r="D132" i="5"/>
  <c r="C132" i="5"/>
  <c r="E132" i="5" s="1"/>
  <c r="B132" i="5"/>
  <c r="A132" i="5"/>
  <c r="D131" i="5"/>
  <c r="C131" i="5"/>
  <c r="B131" i="5"/>
  <c r="A131" i="5"/>
  <c r="D130" i="5"/>
  <c r="C130" i="5"/>
  <c r="E130" i="5" s="1"/>
  <c r="B130" i="5"/>
  <c r="A130" i="5"/>
  <c r="D129" i="5"/>
  <c r="C129" i="5"/>
  <c r="E129" i="5" s="1"/>
  <c r="B129" i="5"/>
  <c r="A129" i="5"/>
  <c r="D128" i="5"/>
  <c r="C128" i="5"/>
  <c r="E128" i="5" s="1"/>
  <c r="B128" i="5"/>
  <c r="A128" i="5"/>
  <c r="F127" i="5"/>
  <c r="D127" i="5"/>
  <c r="C127" i="5"/>
  <c r="E127" i="5" s="1"/>
  <c r="B127" i="5"/>
  <c r="A127" i="5"/>
  <c r="F126" i="5"/>
  <c r="D126" i="5"/>
  <c r="C126" i="5"/>
  <c r="B126" i="5"/>
  <c r="A126" i="5"/>
  <c r="D125" i="5"/>
  <c r="C125" i="5"/>
  <c r="B125" i="5"/>
  <c r="A125" i="5"/>
  <c r="F124" i="5"/>
  <c r="D124" i="5"/>
  <c r="C124" i="5"/>
  <c r="E124" i="5" s="1"/>
  <c r="B124" i="5"/>
  <c r="A124" i="5"/>
  <c r="D123" i="5"/>
  <c r="C123" i="5"/>
  <c r="E123" i="5" s="1"/>
  <c r="B123" i="5"/>
  <c r="A123" i="5"/>
  <c r="F122" i="5"/>
  <c r="D122" i="5"/>
  <c r="C122" i="5"/>
  <c r="B122" i="5"/>
  <c r="A122" i="5"/>
  <c r="D121" i="5"/>
  <c r="C121" i="5"/>
  <c r="E121" i="5" s="1"/>
  <c r="B121" i="5"/>
  <c r="A121" i="5"/>
  <c r="D120" i="5"/>
  <c r="C120" i="5"/>
  <c r="E120" i="5" s="1"/>
  <c r="B120" i="5"/>
  <c r="A120" i="5"/>
  <c r="D119" i="5"/>
  <c r="C119" i="5"/>
  <c r="E119" i="5" s="1"/>
  <c r="B119" i="5"/>
  <c r="A119" i="5"/>
  <c r="D118" i="5"/>
  <c r="E118" i="5" s="1"/>
  <c r="C118" i="5"/>
  <c r="B118" i="5"/>
  <c r="A118" i="5"/>
  <c r="D117" i="5"/>
  <c r="C117" i="5"/>
  <c r="E117" i="5" s="1"/>
  <c r="B117" i="5"/>
  <c r="A117" i="5"/>
  <c r="D116" i="5"/>
  <c r="C116" i="5"/>
  <c r="E116" i="5" s="1"/>
  <c r="B116" i="5"/>
  <c r="A116" i="5"/>
  <c r="D115" i="5"/>
  <c r="C115" i="5"/>
  <c r="E115" i="5" s="1"/>
  <c r="B115" i="5"/>
  <c r="A115" i="5"/>
  <c r="F114" i="5"/>
  <c r="D114" i="5"/>
  <c r="C114" i="5"/>
  <c r="E114" i="5" s="1"/>
  <c r="B114" i="5"/>
  <c r="A114" i="5"/>
  <c r="D113" i="5"/>
  <c r="C113" i="5"/>
  <c r="B113" i="5"/>
  <c r="A113" i="5"/>
  <c r="D112" i="5"/>
  <c r="C112" i="5"/>
  <c r="B112" i="5"/>
  <c r="A112" i="5"/>
  <c r="D111" i="5"/>
  <c r="C111" i="5"/>
  <c r="E111" i="5" s="1"/>
  <c r="B111" i="5"/>
  <c r="A111" i="5"/>
  <c r="D110" i="5"/>
  <c r="C110" i="5"/>
  <c r="E110" i="5" s="1"/>
  <c r="B110" i="5"/>
  <c r="A110" i="5"/>
  <c r="D109" i="5"/>
  <c r="C109" i="5"/>
  <c r="E109" i="5" s="1"/>
  <c r="B109" i="5"/>
  <c r="A109" i="5"/>
  <c r="F108" i="5"/>
  <c r="D108" i="5"/>
  <c r="C108" i="5"/>
  <c r="B108" i="5"/>
  <c r="A108" i="5"/>
  <c r="A106" i="5"/>
  <c r="F102" i="5"/>
  <c r="D102" i="5"/>
  <c r="C102" i="5"/>
  <c r="E102" i="5" s="1"/>
  <c r="B102" i="5"/>
  <c r="A102" i="5"/>
  <c r="D101" i="5"/>
  <c r="C101" i="5"/>
  <c r="B101" i="5"/>
  <c r="A101" i="5"/>
  <c r="D100" i="5"/>
  <c r="C100" i="5"/>
  <c r="B100" i="5"/>
  <c r="A100" i="5"/>
  <c r="D99" i="5"/>
  <c r="C99" i="5"/>
  <c r="E99" i="5" s="1"/>
  <c r="B99" i="5"/>
  <c r="A99" i="5"/>
  <c r="D98" i="5"/>
  <c r="C98" i="5"/>
  <c r="B98" i="5"/>
  <c r="A98" i="5"/>
  <c r="D97" i="5"/>
  <c r="C97" i="5"/>
  <c r="B97" i="5"/>
  <c r="A97" i="5"/>
  <c r="D96" i="5"/>
  <c r="C96" i="5"/>
  <c r="B96" i="5"/>
  <c r="A96" i="5"/>
  <c r="D95" i="5"/>
  <c r="C95" i="5"/>
  <c r="E95" i="5" s="1"/>
  <c r="B95" i="5"/>
  <c r="A95" i="5"/>
  <c r="D94" i="5"/>
  <c r="C94" i="5"/>
  <c r="B94" i="5"/>
  <c r="A94" i="5"/>
  <c r="D93" i="5"/>
  <c r="C93" i="5"/>
  <c r="E93" i="5" s="1"/>
  <c r="B93" i="5"/>
  <c r="A93" i="5"/>
  <c r="D92" i="5"/>
  <c r="C92" i="5"/>
  <c r="E92" i="5" s="1"/>
  <c r="B92" i="5"/>
  <c r="A92" i="5"/>
  <c r="D91" i="5"/>
  <c r="C91" i="5"/>
  <c r="E91" i="5" s="1"/>
  <c r="B91" i="5"/>
  <c r="A91" i="5"/>
  <c r="D90" i="5"/>
  <c r="C90" i="5"/>
  <c r="B90" i="5"/>
  <c r="A90" i="5"/>
  <c r="D89" i="5"/>
  <c r="C89" i="5"/>
  <c r="E89" i="5" s="1"/>
  <c r="B89" i="5"/>
  <c r="A89" i="5"/>
  <c r="D88" i="5"/>
  <c r="C88" i="5"/>
  <c r="B88" i="5"/>
  <c r="A88" i="5"/>
  <c r="F87" i="5"/>
  <c r="D87" i="5"/>
  <c r="C87" i="5"/>
  <c r="B87" i="5"/>
  <c r="A87" i="5"/>
  <c r="D86" i="5"/>
  <c r="C86" i="5"/>
  <c r="B86" i="5"/>
  <c r="A86" i="5"/>
  <c r="D85" i="5"/>
  <c r="E85" i="5" s="1"/>
  <c r="C85" i="5"/>
  <c r="B85" i="5"/>
  <c r="A85" i="5"/>
  <c r="D84" i="5"/>
  <c r="C84" i="5"/>
  <c r="B84" i="5"/>
  <c r="A84" i="5"/>
  <c r="F83" i="5"/>
  <c r="D83" i="5"/>
  <c r="C83" i="5"/>
  <c r="E83" i="5" s="1"/>
  <c r="B83" i="5"/>
  <c r="A83" i="5"/>
  <c r="D82" i="5"/>
  <c r="C82" i="5"/>
  <c r="B82" i="5"/>
  <c r="A82" i="5"/>
  <c r="D81" i="5"/>
  <c r="C81" i="5"/>
  <c r="B81" i="5"/>
  <c r="A81" i="5"/>
  <c r="A79" i="5"/>
  <c r="D75" i="5"/>
  <c r="C75" i="5"/>
  <c r="E75" i="5" s="1"/>
  <c r="B75" i="5"/>
  <c r="A75" i="5"/>
  <c r="D74" i="5"/>
  <c r="E74" i="5" s="1"/>
  <c r="C74" i="5"/>
  <c r="B74" i="5"/>
  <c r="A74" i="5"/>
  <c r="D73" i="5"/>
  <c r="C73" i="5"/>
  <c r="B73" i="5"/>
  <c r="A73" i="5"/>
  <c r="D72" i="5"/>
  <c r="C72" i="5"/>
  <c r="B72" i="5"/>
  <c r="A72" i="5"/>
  <c r="D71" i="5"/>
  <c r="C71" i="5"/>
  <c r="E71" i="5" s="1"/>
  <c r="B71" i="5"/>
  <c r="A71" i="5"/>
  <c r="D70" i="5"/>
  <c r="C70" i="5"/>
  <c r="E70" i="5" s="1"/>
  <c r="B70" i="5"/>
  <c r="A70" i="5"/>
  <c r="D69" i="5"/>
  <c r="C69" i="5"/>
  <c r="B69" i="5"/>
  <c r="A69" i="5"/>
  <c r="D68" i="5"/>
  <c r="C68" i="5"/>
  <c r="E68" i="5" s="1"/>
  <c r="B68" i="5"/>
  <c r="A68" i="5"/>
  <c r="D67" i="5"/>
  <c r="C67" i="5"/>
  <c r="E67" i="5" s="1"/>
  <c r="B67" i="5"/>
  <c r="A67" i="5"/>
  <c r="D66" i="5"/>
  <c r="C66" i="5"/>
  <c r="B66" i="5"/>
  <c r="A66" i="5"/>
  <c r="D65" i="5"/>
  <c r="C65" i="5"/>
  <c r="E65" i="5" s="1"/>
  <c r="G65" i="5" s="1"/>
  <c r="B65" i="5"/>
  <c r="A65" i="5"/>
  <c r="D64" i="5"/>
  <c r="C64" i="5"/>
  <c r="E64" i="5" s="1"/>
  <c r="B64" i="5"/>
  <c r="A64" i="5"/>
  <c r="A62" i="5"/>
  <c r="D58" i="5"/>
  <c r="C58" i="5"/>
  <c r="B58" i="5"/>
  <c r="A58" i="5"/>
  <c r="D57" i="5"/>
  <c r="C57" i="5"/>
  <c r="B57" i="5"/>
  <c r="A57" i="5"/>
  <c r="F56" i="5"/>
  <c r="D56" i="5"/>
  <c r="C56" i="5"/>
  <c r="B56" i="5"/>
  <c r="A56" i="5"/>
  <c r="D55" i="5"/>
  <c r="C55" i="5"/>
  <c r="E55" i="5" s="1"/>
  <c r="B55" i="5"/>
  <c r="A55" i="5"/>
  <c r="D54" i="5"/>
  <c r="C54" i="5"/>
  <c r="B54" i="5"/>
  <c r="A54" i="5"/>
  <c r="D53" i="5"/>
  <c r="C53" i="5"/>
  <c r="E53" i="5" s="1"/>
  <c r="B53" i="5"/>
  <c r="A53" i="5"/>
  <c r="D52" i="5"/>
  <c r="C52" i="5"/>
  <c r="B52" i="5"/>
  <c r="A52" i="5"/>
  <c r="D51" i="5"/>
  <c r="C51" i="5"/>
  <c r="B51" i="5"/>
  <c r="A51" i="5"/>
  <c r="D50" i="5"/>
  <c r="C50" i="5"/>
  <c r="B50" i="5"/>
  <c r="A50" i="5"/>
  <c r="D49" i="5"/>
  <c r="C49" i="5"/>
  <c r="E49" i="5" s="1"/>
  <c r="B49" i="5"/>
  <c r="A49" i="5"/>
  <c r="F48" i="5"/>
  <c r="D48" i="5"/>
  <c r="C48" i="5"/>
  <c r="B48" i="5"/>
  <c r="A48" i="5"/>
  <c r="D47" i="5"/>
  <c r="C47" i="5"/>
  <c r="B47" i="5"/>
  <c r="A47" i="5"/>
  <c r="D46" i="5"/>
  <c r="C46" i="5"/>
  <c r="B46" i="5"/>
  <c r="A46" i="5"/>
  <c r="D45" i="5"/>
  <c r="C45" i="5"/>
  <c r="E45" i="5" s="1"/>
  <c r="B45" i="5"/>
  <c r="A45" i="5"/>
  <c r="F44" i="5"/>
  <c r="D44" i="5"/>
  <c r="C44" i="5"/>
  <c r="B44" i="5"/>
  <c r="A44" i="5"/>
  <c r="D43" i="5"/>
  <c r="C43" i="5"/>
  <c r="B43" i="5"/>
  <c r="A43" i="5"/>
  <c r="D42" i="5"/>
  <c r="C42" i="5"/>
  <c r="B42" i="5"/>
  <c r="A42" i="5"/>
  <c r="D41" i="5"/>
  <c r="C41" i="5"/>
  <c r="B41" i="5"/>
  <c r="A41" i="5"/>
  <c r="D40" i="5"/>
  <c r="C40" i="5"/>
  <c r="E40" i="5" s="1"/>
  <c r="B40" i="5"/>
  <c r="A40" i="5"/>
  <c r="D39" i="5"/>
  <c r="C39" i="5"/>
  <c r="E39" i="5" s="1"/>
  <c r="B39" i="5"/>
  <c r="A39" i="5"/>
  <c r="D38" i="5"/>
  <c r="E38" i="5" s="1"/>
  <c r="C38" i="5"/>
  <c r="B38" i="5"/>
  <c r="A38" i="5"/>
  <c r="D37" i="5"/>
  <c r="C37" i="5"/>
  <c r="B37" i="5"/>
  <c r="A37" i="5"/>
  <c r="D36" i="5"/>
  <c r="C36" i="5"/>
  <c r="B36" i="5"/>
  <c r="A36" i="5"/>
  <c r="A34" i="5"/>
  <c r="D30" i="5"/>
  <c r="C30" i="5"/>
  <c r="B30" i="5"/>
  <c r="A30" i="5"/>
  <c r="D29" i="5"/>
  <c r="C29" i="5"/>
  <c r="E29" i="5" s="1"/>
  <c r="B29" i="5"/>
  <c r="A29" i="5"/>
  <c r="F28" i="5"/>
  <c r="D28" i="5"/>
  <c r="C28" i="5"/>
  <c r="B28" i="5"/>
  <c r="A28" i="5"/>
  <c r="F27" i="5"/>
  <c r="D27" i="5"/>
  <c r="C27" i="5"/>
  <c r="E27" i="5" s="1"/>
  <c r="B27" i="5"/>
  <c r="A27" i="5"/>
  <c r="D26" i="5"/>
  <c r="C26" i="5"/>
  <c r="B26" i="5"/>
  <c r="A26" i="5"/>
  <c r="D25" i="5"/>
  <c r="C25" i="5"/>
  <c r="E25" i="5" s="1"/>
  <c r="B25" i="5"/>
  <c r="A25" i="5"/>
  <c r="D24" i="5"/>
  <c r="E24" i="5" s="1"/>
  <c r="C24" i="5"/>
  <c r="B24" i="5"/>
  <c r="A24" i="5"/>
  <c r="D23" i="5"/>
  <c r="C23" i="5"/>
  <c r="E23" i="5" s="1"/>
  <c r="B23" i="5"/>
  <c r="A23" i="5"/>
  <c r="D22" i="5"/>
  <c r="C22" i="5"/>
  <c r="B22" i="5"/>
  <c r="A22" i="5"/>
  <c r="D21" i="5"/>
  <c r="C21" i="5"/>
  <c r="B21" i="5"/>
  <c r="A21" i="5"/>
  <c r="D20" i="5"/>
  <c r="C20" i="5"/>
  <c r="B20" i="5"/>
  <c r="A20" i="5"/>
  <c r="F19" i="5"/>
  <c r="D19" i="5"/>
  <c r="C19" i="5"/>
  <c r="B19" i="5"/>
  <c r="A19" i="5"/>
  <c r="D18" i="5"/>
  <c r="C18" i="5"/>
  <c r="B18" i="5"/>
  <c r="A18" i="5"/>
  <c r="D17" i="5"/>
  <c r="C17" i="5"/>
  <c r="B17" i="5"/>
  <c r="A17" i="5"/>
  <c r="F16" i="5"/>
  <c r="D16" i="5"/>
  <c r="C16" i="5"/>
  <c r="E16" i="5" s="1"/>
  <c r="B16" i="5"/>
  <c r="A16" i="5"/>
  <c r="F15" i="5"/>
  <c r="D15" i="5"/>
  <c r="C15" i="5"/>
  <c r="E15" i="5" s="1"/>
  <c r="B15" i="5"/>
  <c r="A15" i="5"/>
  <c r="D14" i="5"/>
  <c r="C14" i="5"/>
  <c r="B14" i="5"/>
  <c r="A14" i="5"/>
  <c r="D13" i="5"/>
  <c r="C13" i="5"/>
  <c r="B13" i="5"/>
  <c r="A13" i="5"/>
  <c r="D12" i="5"/>
  <c r="C12" i="5"/>
  <c r="E12" i="5" s="1"/>
  <c r="B12" i="5"/>
  <c r="A12" i="5"/>
  <c r="F11" i="5"/>
  <c r="D11" i="5"/>
  <c r="C11" i="5"/>
  <c r="E11" i="5" s="1"/>
  <c r="B11" i="5"/>
  <c r="A11" i="5"/>
  <c r="D10" i="5"/>
  <c r="C10" i="5"/>
  <c r="B10" i="5"/>
  <c r="A10" i="5"/>
  <c r="D9" i="5"/>
  <c r="C9" i="5"/>
  <c r="E9" i="5" s="1"/>
  <c r="B9" i="5"/>
  <c r="A9" i="5"/>
  <c r="D8" i="5"/>
  <c r="C8" i="5"/>
  <c r="E8" i="5" s="1"/>
  <c r="B8" i="5"/>
  <c r="A8" i="5"/>
  <c r="D7" i="5"/>
  <c r="C7" i="5"/>
  <c r="B7" i="5"/>
  <c r="A7" i="5"/>
  <c r="D6" i="5"/>
  <c r="C6" i="5"/>
  <c r="B6" i="5"/>
  <c r="A6" i="5"/>
  <c r="D5" i="5"/>
  <c r="C5" i="5"/>
  <c r="B5" i="5"/>
  <c r="A5" i="5"/>
  <c r="A3" i="5"/>
  <c r="B89" i="4"/>
  <c r="A89" i="4"/>
  <c r="B88" i="4"/>
  <c r="A88" i="4"/>
  <c r="B87" i="4"/>
  <c r="A87" i="4"/>
  <c r="B86" i="4"/>
  <c r="A86" i="4"/>
  <c r="B85" i="4"/>
  <c r="A85" i="4"/>
  <c r="B84" i="4"/>
  <c r="A84" i="4"/>
  <c r="Q79" i="4"/>
  <c r="D79" i="4"/>
  <c r="C79" i="4"/>
  <c r="B79" i="4"/>
  <c r="A79" i="4"/>
  <c r="Q78" i="4"/>
  <c r="D78" i="4"/>
  <c r="P78" i="4" s="1"/>
  <c r="C78" i="4"/>
  <c r="B78" i="4"/>
  <c r="A78" i="4"/>
  <c r="A76" i="4"/>
  <c r="Q72" i="4"/>
  <c r="D72" i="4"/>
  <c r="P72" i="4" s="1"/>
  <c r="C72" i="4"/>
  <c r="B72" i="4"/>
  <c r="A72" i="4"/>
  <c r="A70" i="4"/>
  <c r="Q66" i="4"/>
  <c r="D66" i="4"/>
  <c r="P66" i="4" s="1"/>
  <c r="C66" i="4"/>
  <c r="B66" i="4"/>
  <c r="A66" i="4"/>
  <c r="A64" i="4"/>
  <c r="Q60" i="4"/>
  <c r="D60" i="4"/>
  <c r="P60" i="4" s="1"/>
  <c r="C60" i="4"/>
  <c r="B60" i="4"/>
  <c r="A60" i="4"/>
  <c r="A58" i="4"/>
  <c r="Q54" i="4"/>
  <c r="D54" i="4"/>
  <c r="C54" i="4"/>
  <c r="B54" i="4"/>
  <c r="A54" i="4"/>
  <c r="Q53" i="4"/>
  <c r="D53" i="4"/>
  <c r="C53" i="4"/>
  <c r="B53" i="4"/>
  <c r="A53" i="4"/>
  <c r="Q52" i="4"/>
  <c r="D52" i="4"/>
  <c r="C52" i="4"/>
  <c r="B52" i="4"/>
  <c r="A52" i="4"/>
  <c r="Q51" i="4"/>
  <c r="K51" i="4"/>
  <c r="D51" i="4"/>
  <c r="C51" i="4"/>
  <c r="B51" i="4"/>
  <c r="A51" i="4"/>
  <c r="Q50" i="4"/>
  <c r="D50" i="4"/>
  <c r="C50" i="4"/>
  <c r="B50" i="4"/>
  <c r="A50" i="4"/>
  <c r="Q49" i="4"/>
  <c r="D49" i="4"/>
  <c r="P49" i="4" s="1"/>
  <c r="C49" i="4"/>
  <c r="B49" i="4"/>
  <c r="A49" i="4"/>
  <c r="Q48" i="4"/>
  <c r="D48" i="4"/>
  <c r="P48" i="4" s="1"/>
  <c r="C48" i="4"/>
  <c r="B48" i="4"/>
  <c r="A48" i="4"/>
  <c r="Q47" i="4"/>
  <c r="D47" i="4"/>
  <c r="P47" i="4" s="1"/>
  <c r="C47" i="4"/>
  <c r="B47" i="4"/>
  <c r="A47" i="4"/>
  <c r="Q46" i="4"/>
  <c r="D46" i="4"/>
  <c r="P46" i="4" s="1"/>
  <c r="C46" i="4"/>
  <c r="B46" i="4"/>
  <c r="A46" i="4"/>
  <c r="Q45" i="4"/>
  <c r="D45" i="4"/>
  <c r="P45" i="4" s="1"/>
  <c r="C45" i="4"/>
  <c r="B45" i="4"/>
  <c r="A45" i="4"/>
  <c r="Q44" i="4"/>
  <c r="M44" i="4"/>
  <c r="D44" i="4"/>
  <c r="P44" i="4" s="1"/>
  <c r="C44" i="4"/>
  <c r="B44" i="4"/>
  <c r="A44" i="4"/>
  <c r="Q43" i="4"/>
  <c r="M43" i="4"/>
  <c r="D43" i="4"/>
  <c r="P43" i="4" s="1"/>
  <c r="C43" i="4"/>
  <c r="B43" i="4"/>
  <c r="A43" i="4"/>
  <c r="Q42" i="4"/>
  <c r="M42" i="4"/>
  <c r="D42" i="4"/>
  <c r="P42" i="4" s="1"/>
  <c r="C42" i="4"/>
  <c r="B42" i="4"/>
  <c r="A42" i="4"/>
  <c r="Q41" i="4"/>
  <c r="M41" i="4"/>
  <c r="K41" i="4"/>
  <c r="S41" i="4" s="1"/>
  <c r="D41" i="4"/>
  <c r="P41" i="4" s="1"/>
  <c r="C41" i="4"/>
  <c r="B41" i="4"/>
  <c r="A41" i="4"/>
  <c r="Q40" i="4"/>
  <c r="M40" i="4"/>
  <c r="D40" i="4"/>
  <c r="P40" i="4" s="1"/>
  <c r="C40" i="4"/>
  <c r="B40" i="4"/>
  <c r="A40" i="4"/>
  <c r="Q39" i="4"/>
  <c r="M39" i="4"/>
  <c r="D39" i="4"/>
  <c r="P39" i="4" s="1"/>
  <c r="C39" i="4"/>
  <c r="B39" i="4"/>
  <c r="A39" i="4"/>
  <c r="Q38" i="4"/>
  <c r="M38" i="4"/>
  <c r="K38" i="4"/>
  <c r="S38" i="4" s="1"/>
  <c r="D38" i="4"/>
  <c r="N38" i="4" s="1"/>
  <c r="C38" i="4"/>
  <c r="B38" i="4"/>
  <c r="A38" i="4"/>
  <c r="Q37" i="4"/>
  <c r="M37" i="4"/>
  <c r="D37" i="4"/>
  <c r="P37" i="4" s="1"/>
  <c r="C37" i="4"/>
  <c r="B37" i="4"/>
  <c r="A37" i="4"/>
  <c r="Q36" i="4"/>
  <c r="M36" i="4"/>
  <c r="D36" i="4"/>
  <c r="P36" i="4" s="1"/>
  <c r="C36" i="4"/>
  <c r="B36" i="4"/>
  <c r="A36" i="4"/>
  <c r="Q35" i="4"/>
  <c r="M35" i="4"/>
  <c r="D35" i="4"/>
  <c r="P35" i="4" s="1"/>
  <c r="C35" i="4"/>
  <c r="B35" i="4"/>
  <c r="A35" i="4"/>
  <c r="A33" i="4"/>
  <c r="Q30" i="4"/>
  <c r="D30" i="4"/>
  <c r="C30" i="4"/>
  <c r="B30" i="4"/>
  <c r="A30" i="4"/>
  <c r="Q29" i="4"/>
  <c r="D29" i="4"/>
  <c r="C29" i="4"/>
  <c r="B29" i="4"/>
  <c r="A29" i="4"/>
  <c r="Q28" i="4"/>
  <c r="K28" i="4"/>
  <c r="D28" i="4"/>
  <c r="C28" i="4"/>
  <c r="B28" i="4"/>
  <c r="A28" i="4"/>
  <c r="Q27" i="4"/>
  <c r="M27" i="4"/>
  <c r="K27" i="4"/>
  <c r="T27" i="4" s="1"/>
  <c r="D27" i="4"/>
  <c r="P27" i="4" s="1"/>
  <c r="C27" i="4"/>
  <c r="B27" i="4"/>
  <c r="A27" i="4"/>
  <c r="Q26" i="4"/>
  <c r="M26" i="4"/>
  <c r="D26" i="4"/>
  <c r="P26" i="4" s="1"/>
  <c r="C26" i="4"/>
  <c r="B26" i="4"/>
  <c r="A26" i="4"/>
  <c r="Q25" i="4"/>
  <c r="M25" i="4"/>
  <c r="K25" i="4"/>
  <c r="D25" i="4"/>
  <c r="P25" i="4" s="1"/>
  <c r="C25" i="4"/>
  <c r="B25" i="4"/>
  <c r="A25" i="4"/>
  <c r="Q24" i="4"/>
  <c r="M24" i="4"/>
  <c r="D24" i="4"/>
  <c r="P24" i="4" s="1"/>
  <c r="C24" i="4"/>
  <c r="B24" i="4"/>
  <c r="A24" i="4"/>
  <c r="Q23" i="4"/>
  <c r="M23" i="4"/>
  <c r="D23" i="4"/>
  <c r="P23" i="4" s="1"/>
  <c r="C23" i="4"/>
  <c r="B23" i="4"/>
  <c r="A23" i="4"/>
  <c r="Q22" i="4"/>
  <c r="M22" i="4"/>
  <c r="D22" i="4"/>
  <c r="P22" i="4" s="1"/>
  <c r="C22" i="4"/>
  <c r="B22" i="4"/>
  <c r="A22" i="4"/>
  <c r="Q21" i="4"/>
  <c r="M21" i="4"/>
  <c r="K21" i="4"/>
  <c r="S21" i="4" s="1"/>
  <c r="D21" i="4"/>
  <c r="P21" i="4" s="1"/>
  <c r="C21" i="4"/>
  <c r="B21" i="4"/>
  <c r="A21" i="4"/>
  <c r="Q20" i="4"/>
  <c r="M20" i="4"/>
  <c r="D20" i="4"/>
  <c r="P20" i="4" s="1"/>
  <c r="C20" i="4"/>
  <c r="B20" i="4"/>
  <c r="A20" i="4"/>
  <c r="A18" i="4"/>
  <c r="Q15" i="4"/>
  <c r="M15" i="4"/>
  <c r="D15" i="4"/>
  <c r="P15" i="4" s="1"/>
  <c r="C15" i="4"/>
  <c r="B15" i="4"/>
  <c r="A15" i="4"/>
  <c r="Q14" i="4"/>
  <c r="M14" i="4"/>
  <c r="D14" i="4"/>
  <c r="P14" i="4" s="1"/>
  <c r="C14" i="4"/>
  <c r="B14" i="4"/>
  <c r="A14" i="4"/>
  <c r="Q13" i="4"/>
  <c r="M13" i="4"/>
  <c r="D13" i="4"/>
  <c r="P13" i="4" s="1"/>
  <c r="C13" i="4"/>
  <c r="B13" i="4"/>
  <c r="A13" i="4"/>
  <c r="A11" i="4"/>
  <c r="Q8" i="4"/>
  <c r="D8" i="4"/>
  <c r="C8" i="4"/>
  <c r="B8" i="4"/>
  <c r="A8" i="4"/>
  <c r="Q7" i="4"/>
  <c r="K7" i="4"/>
  <c r="D7" i="4"/>
  <c r="C7" i="4"/>
  <c r="B7" i="4"/>
  <c r="A7" i="4"/>
  <c r="Q6" i="4"/>
  <c r="D6" i="4"/>
  <c r="C6" i="4"/>
  <c r="B6" i="4"/>
  <c r="A6" i="4"/>
  <c r="Q5" i="4"/>
  <c r="M5" i="4"/>
  <c r="D5" i="4"/>
  <c r="P5" i="4" s="1"/>
  <c r="C5" i="4"/>
  <c r="B5" i="4"/>
  <c r="A5" i="4"/>
  <c r="A3" i="4"/>
  <c r="C8" i="3"/>
  <c r="D372" i="2"/>
  <c r="C372" i="2"/>
  <c r="B372" i="2"/>
  <c r="A372" i="2"/>
  <c r="D371" i="2"/>
  <c r="C371" i="2"/>
  <c r="B371" i="2"/>
  <c r="A371" i="2"/>
  <c r="D370" i="2"/>
  <c r="C370" i="2"/>
  <c r="B370" i="2"/>
  <c r="A370" i="2"/>
  <c r="D369" i="2"/>
  <c r="C369" i="2"/>
  <c r="B369" i="2"/>
  <c r="A369" i="2"/>
  <c r="D368" i="2"/>
  <c r="C368" i="2"/>
  <c r="B368" i="2"/>
  <c r="A368" i="2"/>
  <c r="D367" i="2"/>
  <c r="C367" i="2"/>
  <c r="B367" i="2"/>
  <c r="A367" i="2"/>
  <c r="D366" i="2"/>
  <c r="C366" i="2"/>
  <c r="B366" i="2"/>
  <c r="A366" i="2"/>
  <c r="D365" i="2"/>
  <c r="C365" i="2"/>
  <c r="B365" i="2"/>
  <c r="A365" i="2"/>
  <c r="D364" i="2"/>
  <c r="C364" i="2"/>
  <c r="B364" i="2"/>
  <c r="A364" i="2"/>
  <c r="D363" i="2"/>
  <c r="C363" i="2"/>
  <c r="B363" i="2"/>
  <c r="A363" i="2"/>
  <c r="D362" i="2"/>
  <c r="C362" i="2"/>
  <c r="B362" i="2"/>
  <c r="A362" i="2"/>
  <c r="D361" i="2"/>
  <c r="C361" i="2"/>
  <c r="B361" i="2"/>
  <c r="A361" i="2"/>
  <c r="D360" i="2"/>
  <c r="C360" i="2"/>
  <c r="B360" i="2"/>
  <c r="A360" i="2"/>
  <c r="D359" i="2"/>
  <c r="C359" i="2"/>
  <c r="B359" i="2"/>
  <c r="A359" i="2"/>
  <c r="D358" i="2"/>
  <c r="C358" i="2"/>
  <c r="B358" i="2"/>
  <c r="A358" i="2"/>
  <c r="D357" i="2"/>
  <c r="C357" i="2"/>
  <c r="B357" i="2"/>
  <c r="A357" i="2"/>
  <c r="D356" i="2"/>
  <c r="C356" i="2"/>
  <c r="B356" i="2"/>
  <c r="A356" i="2"/>
  <c r="D355" i="2"/>
  <c r="C355" i="2"/>
  <c r="B355" i="2"/>
  <c r="A355" i="2"/>
  <c r="D354" i="2"/>
  <c r="C354" i="2"/>
  <c r="B354" i="2"/>
  <c r="A354" i="2"/>
  <c r="D353" i="2"/>
  <c r="C353" i="2"/>
  <c r="B353" i="2"/>
  <c r="A353" i="2"/>
  <c r="D352" i="2"/>
  <c r="C352" i="2"/>
  <c r="B352" i="2"/>
  <c r="A352" i="2"/>
  <c r="D351" i="2"/>
  <c r="C351" i="2"/>
  <c r="B351" i="2"/>
  <c r="A351" i="2"/>
  <c r="D350" i="2"/>
  <c r="C350" i="2"/>
  <c r="B350" i="2"/>
  <c r="A350" i="2"/>
  <c r="D349" i="2"/>
  <c r="C349" i="2"/>
  <c r="B349" i="2"/>
  <c r="A349" i="2"/>
  <c r="D348" i="2"/>
  <c r="C348" i="2"/>
  <c r="B348" i="2"/>
  <c r="A348" i="2"/>
  <c r="D347" i="2"/>
  <c r="C347" i="2"/>
  <c r="B347" i="2"/>
  <c r="A347" i="2"/>
  <c r="D346" i="2"/>
  <c r="C346" i="2"/>
  <c r="B346" i="2"/>
  <c r="A346" i="2"/>
  <c r="D345" i="2"/>
  <c r="C345" i="2"/>
  <c r="B345" i="2"/>
  <c r="A345" i="2"/>
  <c r="D344" i="2"/>
  <c r="C344" i="2"/>
  <c r="B344" i="2"/>
  <c r="A344" i="2"/>
  <c r="D343" i="2"/>
  <c r="C343" i="2"/>
  <c r="B343" i="2"/>
  <c r="A343" i="2"/>
  <c r="D342" i="2"/>
  <c r="C342" i="2"/>
  <c r="B342" i="2"/>
  <c r="A342" i="2"/>
  <c r="D341" i="2"/>
  <c r="C341" i="2"/>
  <c r="B341" i="2"/>
  <c r="A341" i="2"/>
  <c r="D340" i="2"/>
  <c r="C340" i="2"/>
  <c r="B340" i="2"/>
  <c r="A340" i="2"/>
  <c r="D339" i="2"/>
  <c r="C339" i="2"/>
  <c r="B339" i="2"/>
  <c r="A339" i="2"/>
  <c r="D338" i="2"/>
  <c r="C338" i="2"/>
  <c r="B338" i="2"/>
  <c r="A338" i="2"/>
  <c r="D337" i="2"/>
  <c r="C337" i="2"/>
  <c r="B337" i="2"/>
  <c r="A337" i="2"/>
  <c r="D336" i="2"/>
  <c r="C336" i="2"/>
  <c r="B336" i="2"/>
  <c r="A336" i="2"/>
  <c r="D335" i="2"/>
  <c r="C335" i="2"/>
  <c r="B335" i="2"/>
  <c r="A335" i="2"/>
  <c r="D334" i="2"/>
  <c r="C334" i="2"/>
  <c r="B334" i="2"/>
  <c r="A334" i="2"/>
  <c r="D333" i="2"/>
  <c r="C333" i="2"/>
  <c r="B333" i="2"/>
  <c r="A333" i="2"/>
  <c r="D332" i="2"/>
  <c r="C332" i="2"/>
  <c r="B332" i="2"/>
  <c r="A332" i="2"/>
  <c r="D331" i="2"/>
  <c r="C331" i="2"/>
  <c r="B331" i="2"/>
  <c r="A331" i="2"/>
  <c r="D330" i="2"/>
  <c r="C330" i="2"/>
  <c r="B330" i="2"/>
  <c r="A330" i="2"/>
  <c r="D329" i="2"/>
  <c r="C329" i="2"/>
  <c r="B329" i="2"/>
  <c r="A329" i="2"/>
  <c r="D328" i="2"/>
  <c r="C328" i="2"/>
  <c r="B328" i="2"/>
  <c r="A328" i="2"/>
  <c r="D327" i="2"/>
  <c r="C327" i="2"/>
  <c r="B327" i="2"/>
  <c r="A327" i="2"/>
  <c r="D326" i="2"/>
  <c r="C326" i="2"/>
  <c r="B326" i="2"/>
  <c r="A326" i="2"/>
  <c r="D325" i="2"/>
  <c r="C325" i="2"/>
  <c r="B325" i="2"/>
  <c r="A325" i="2"/>
  <c r="D324" i="2"/>
  <c r="C324" i="2"/>
  <c r="B324" i="2"/>
  <c r="A324" i="2"/>
  <c r="D323" i="2"/>
  <c r="C323" i="2"/>
  <c r="B323" i="2"/>
  <c r="A323" i="2"/>
  <c r="D322" i="2"/>
  <c r="C322" i="2"/>
  <c r="B322" i="2"/>
  <c r="A322" i="2"/>
  <c r="D321" i="2"/>
  <c r="C321" i="2"/>
  <c r="B321" i="2"/>
  <c r="A321" i="2"/>
  <c r="D320" i="2"/>
  <c r="C320" i="2"/>
  <c r="B320" i="2"/>
  <c r="A320" i="2"/>
  <c r="D319" i="2"/>
  <c r="C319" i="2"/>
  <c r="B319" i="2"/>
  <c r="A319" i="2"/>
  <c r="D318" i="2"/>
  <c r="C318" i="2"/>
  <c r="B318" i="2"/>
  <c r="A318" i="2"/>
  <c r="D317" i="2"/>
  <c r="C317" i="2"/>
  <c r="B317" i="2"/>
  <c r="A317" i="2"/>
  <c r="D316" i="2"/>
  <c r="C316" i="2"/>
  <c r="B316" i="2"/>
  <c r="A316" i="2"/>
  <c r="D315" i="2"/>
  <c r="C315" i="2"/>
  <c r="B315" i="2"/>
  <c r="A315" i="2"/>
  <c r="D314" i="2"/>
  <c r="C314" i="2"/>
  <c r="B314" i="2"/>
  <c r="A314" i="2"/>
  <c r="D313" i="2"/>
  <c r="C313" i="2"/>
  <c r="B313" i="2"/>
  <c r="A313" i="2"/>
  <c r="D312" i="2"/>
  <c r="C312" i="2"/>
  <c r="B312" i="2"/>
  <c r="A312" i="2"/>
  <c r="D311" i="2"/>
  <c r="C311" i="2"/>
  <c r="B311" i="2"/>
  <c r="A311" i="2"/>
  <c r="D310" i="2"/>
  <c r="C310" i="2"/>
  <c r="B310" i="2"/>
  <c r="A310" i="2"/>
  <c r="D309" i="2"/>
  <c r="C309" i="2"/>
  <c r="B309" i="2"/>
  <c r="A309" i="2"/>
  <c r="D308" i="2"/>
  <c r="C308" i="2"/>
  <c r="B308" i="2"/>
  <c r="A308" i="2"/>
  <c r="D307" i="2"/>
  <c r="C307" i="2"/>
  <c r="B307" i="2"/>
  <c r="A307" i="2"/>
  <c r="D306" i="2"/>
  <c r="C306" i="2"/>
  <c r="B306" i="2"/>
  <c r="A306" i="2"/>
  <c r="D305" i="2"/>
  <c r="C305" i="2"/>
  <c r="B305" i="2"/>
  <c r="A305" i="2"/>
  <c r="D304" i="2"/>
  <c r="C304" i="2"/>
  <c r="B304" i="2"/>
  <c r="A304" i="2"/>
  <c r="D303" i="2"/>
  <c r="C303" i="2"/>
  <c r="B303" i="2"/>
  <c r="A303" i="2"/>
  <c r="D302" i="2"/>
  <c r="C302" i="2"/>
  <c r="B302" i="2"/>
  <c r="A302" i="2"/>
  <c r="D301" i="2"/>
  <c r="C301" i="2"/>
  <c r="B301" i="2"/>
  <c r="A301" i="2"/>
  <c r="D300" i="2"/>
  <c r="C300" i="2"/>
  <c r="B300" i="2"/>
  <c r="A300" i="2"/>
  <c r="D299" i="2"/>
  <c r="C299" i="2"/>
  <c r="B299" i="2"/>
  <c r="A299" i="2"/>
  <c r="D298" i="2"/>
  <c r="C298" i="2"/>
  <c r="B298" i="2"/>
  <c r="A298" i="2"/>
  <c r="D297" i="2"/>
  <c r="C297" i="2"/>
  <c r="B297" i="2"/>
  <c r="A297" i="2"/>
  <c r="D296" i="2"/>
  <c r="C296" i="2"/>
  <c r="B296" i="2"/>
  <c r="A296" i="2"/>
  <c r="D295" i="2"/>
  <c r="C295" i="2"/>
  <c r="B295" i="2"/>
  <c r="A295" i="2"/>
  <c r="D294" i="2"/>
  <c r="C294" i="2"/>
  <c r="B294" i="2"/>
  <c r="A294" i="2"/>
  <c r="D293" i="2"/>
  <c r="C293" i="2"/>
  <c r="B293" i="2"/>
  <c r="A293" i="2"/>
  <c r="D292" i="2"/>
  <c r="C292" i="2"/>
  <c r="B292" i="2"/>
  <c r="A292" i="2"/>
  <c r="D291" i="2"/>
  <c r="C291" i="2"/>
  <c r="B291" i="2"/>
  <c r="A291" i="2"/>
  <c r="D290" i="2"/>
  <c r="C290" i="2"/>
  <c r="B290" i="2"/>
  <c r="A290" i="2"/>
  <c r="D289" i="2"/>
  <c r="C289" i="2"/>
  <c r="B289" i="2"/>
  <c r="A289" i="2"/>
  <c r="D288" i="2"/>
  <c r="C288" i="2"/>
  <c r="B288" i="2"/>
  <c r="A288" i="2"/>
  <c r="D287" i="2"/>
  <c r="C287" i="2"/>
  <c r="B287" i="2"/>
  <c r="A287" i="2"/>
  <c r="D286" i="2"/>
  <c r="C286" i="2"/>
  <c r="B286" i="2"/>
  <c r="A286" i="2"/>
  <c r="D285" i="2"/>
  <c r="C285" i="2"/>
  <c r="B285" i="2"/>
  <c r="A285" i="2"/>
  <c r="D284" i="2"/>
  <c r="C284" i="2"/>
  <c r="B284" i="2"/>
  <c r="A284" i="2"/>
  <c r="D283" i="2"/>
  <c r="C283" i="2"/>
  <c r="B283" i="2"/>
  <c r="A283" i="2"/>
  <c r="D282" i="2"/>
  <c r="C282" i="2"/>
  <c r="B282" i="2"/>
  <c r="A282" i="2"/>
  <c r="A280" i="2"/>
  <c r="C278" i="2"/>
  <c r="B278" i="2"/>
  <c r="A278" i="2"/>
  <c r="C277" i="2"/>
  <c r="B277" i="2"/>
  <c r="A277" i="2"/>
  <c r="C276" i="2"/>
  <c r="B276" i="2"/>
  <c r="A276" i="2"/>
  <c r="C275" i="2"/>
  <c r="B275" i="2"/>
  <c r="A275" i="2"/>
  <c r="C274" i="2"/>
  <c r="B274" i="2"/>
  <c r="A274" i="2"/>
  <c r="A272" i="2"/>
  <c r="D270" i="2"/>
  <c r="C270" i="2"/>
  <c r="B270" i="2"/>
  <c r="A270" i="2"/>
  <c r="D269" i="2"/>
  <c r="C269" i="2"/>
  <c r="B269" i="2"/>
  <c r="A269" i="2"/>
  <c r="D268" i="2"/>
  <c r="C268" i="2"/>
  <c r="B268" i="2"/>
  <c r="A268" i="2"/>
  <c r="D267" i="2"/>
  <c r="C267" i="2"/>
  <c r="B267" i="2"/>
  <c r="A267" i="2"/>
  <c r="D266" i="2"/>
  <c r="C266" i="2"/>
  <c r="B266" i="2"/>
  <c r="A266" i="2"/>
  <c r="D265" i="2"/>
  <c r="C265" i="2"/>
  <c r="B265" i="2"/>
  <c r="A265" i="2"/>
  <c r="D264" i="2"/>
  <c r="C264" i="2"/>
  <c r="B264" i="2"/>
  <c r="A264" i="2"/>
  <c r="D263" i="2"/>
  <c r="C263" i="2"/>
  <c r="B263" i="2"/>
  <c r="A263" i="2"/>
  <c r="D262" i="2"/>
  <c r="C262" i="2"/>
  <c r="B262" i="2"/>
  <c r="A262" i="2"/>
  <c r="D261" i="2"/>
  <c r="C261" i="2"/>
  <c r="B261" i="2"/>
  <c r="A261" i="2"/>
  <c r="D260" i="2"/>
  <c r="C260" i="2"/>
  <c r="B260" i="2"/>
  <c r="A260" i="2"/>
  <c r="D259" i="2"/>
  <c r="C259" i="2"/>
  <c r="B259" i="2"/>
  <c r="A259" i="2"/>
  <c r="D258" i="2"/>
  <c r="C258" i="2"/>
  <c r="B258" i="2"/>
  <c r="A258" i="2"/>
  <c r="D257" i="2"/>
  <c r="C257" i="2"/>
  <c r="B257" i="2"/>
  <c r="A257" i="2"/>
  <c r="D256" i="2"/>
  <c r="C256" i="2"/>
  <c r="B256" i="2"/>
  <c r="A256" i="2"/>
  <c r="D255" i="2"/>
  <c r="C255" i="2"/>
  <c r="B255" i="2"/>
  <c r="A255" i="2"/>
  <c r="D254" i="2"/>
  <c r="C254" i="2"/>
  <c r="B254" i="2"/>
  <c r="A254" i="2"/>
  <c r="D253" i="2"/>
  <c r="C253" i="2"/>
  <c r="B253" i="2"/>
  <c r="A253" i="2"/>
  <c r="D252" i="2"/>
  <c r="C252" i="2"/>
  <c r="B252" i="2"/>
  <c r="A252" i="2"/>
  <c r="D251" i="2"/>
  <c r="C251" i="2"/>
  <c r="B251" i="2"/>
  <c r="A251" i="2"/>
  <c r="D250" i="2"/>
  <c r="C250" i="2"/>
  <c r="B250" i="2"/>
  <c r="A250" i="2"/>
  <c r="D249" i="2"/>
  <c r="C249" i="2"/>
  <c r="B249" i="2"/>
  <c r="A249" i="2"/>
  <c r="D248" i="2"/>
  <c r="C248" i="2"/>
  <c r="B248" i="2"/>
  <c r="A248" i="2"/>
  <c r="D247" i="2"/>
  <c r="C247" i="2"/>
  <c r="B247" i="2"/>
  <c r="A247" i="2"/>
  <c r="D246" i="2"/>
  <c r="C246" i="2"/>
  <c r="B246" i="2"/>
  <c r="A246" i="2"/>
  <c r="D245" i="2"/>
  <c r="C245" i="2"/>
  <c r="B245" i="2"/>
  <c r="A245" i="2"/>
  <c r="D244" i="2"/>
  <c r="C244" i="2"/>
  <c r="B244" i="2"/>
  <c r="A244" i="2"/>
  <c r="D243" i="2"/>
  <c r="C243" i="2"/>
  <c r="B243" i="2"/>
  <c r="A243" i="2"/>
  <c r="D242" i="2"/>
  <c r="C242" i="2"/>
  <c r="B242" i="2"/>
  <c r="A242" i="2"/>
  <c r="D241" i="2"/>
  <c r="C241" i="2"/>
  <c r="B241" i="2"/>
  <c r="A241" i="2"/>
  <c r="D240" i="2"/>
  <c r="C240" i="2"/>
  <c r="B240" i="2"/>
  <c r="A240" i="2"/>
  <c r="D239" i="2"/>
  <c r="C239" i="2"/>
  <c r="B239" i="2"/>
  <c r="A239" i="2"/>
  <c r="D238" i="2"/>
  <c r="C238" i="2"/>
  <c r="B238" i="2"/>
  <c r="A238" i="2"/>
  <c r="D237" i="2"/>
  <c r="C237" i="2"/>
  <c r="B237" i="2"/>
  <c r="A237" i="2"/>
  <c r="D236" i="2"/>
  <c r="C236" i="2"/>
  <c r="B236" i="2"/>
  <c r="A236" i="2"/>
  <c r="D235" i="2"/>
  <c r="C235" i="2"/>
  <c r="B235" i="2"/>
  <c r="A235" i="2"/>
  <c r="A233" i="2"/>
  <c r="D231" i="2"/>
  <c r="C231" i="2"/>
  <c r="B231" i="2"/>
  <c r="A231" i="2"/>
  <c r="D230" i="2"/>
  <c r="C230" i="2"/>
  <c r="B230" i="2"/>
  <c r="A230" i="2"/>
  <c r="A228" i="2"/>
  <c r="D226" i="2"/>
  <c r="C226" i="2"/>
  <c r="B226" i="2"/>
  <c r="A226" i="2"/>
  <c r="A224" i="2"/>
  <c r="D222" i="2"/>
  <c r="C222" i="2"/>
  <c r="B222" i="2"/>
  <c r="A222" i="2"/>
  <c r="A220" i="2"/>
  <c r="D218" i="2"/>
  <c r="C218" i="2"/>
  <c r="B218" i="2"/>
  <c r="A218" i="2"/>
  <c r="A216" i="2"/>
  <c r="D214" i="2"/>
  <c r="C214" i="2"/>
  <c r="B214" i="2"/>
  <c r="A214" i="2"/>
  <c r="D213" i="2"/>
  <c r="C213" i="2"/>
  <c r="B213" i="2"/>
  <c r="A213" i="2"/>
  <c r="D212" i="2"/>
  <c r="C212" i="2"/>
  <c r="B212" i="2"/>
  <c r="A212" i="2"/>
  <c r="D211" i="2"/>
  <c r="C211" i="2"/>
  <c r="B211" i="2"/>
  <c r="A211" i="2"/>
  <c r="D210" i="2"/>
  <c r="C210" i="2"/>
  <c r="B210" i="2"/>
  <c r="A210" i="2"/>
  <c r="D209" i="2"/>
  <c r="C209" i="2"/>
  <c r="B209" i="2"/>
  <c r="A209" i="2"/>
  <c r="D208" i="2"/>
  <c r="C208" i="2"/>
  <c r="B208" i="2"/>
  <c r="A208" i="2"/>
  <c r="D207" i="2"/>
  <c r="C207" i="2"/>
  <c r="B207" i="2"/>
  <c r="A207" i="2"/>
  <c r="D206" i="2"/>
  <c r="C206" i="2"/>
  <c r="B206" i="2"/>
  <c r="A206" i="2"/>
  <c r="D205" i="2"/>
  <c r="C205" i="2"/>
  <c r="B205" i="2"/>
  <c r="A205" i="2"/>
  <c r="D204" i="2"/>
  <c r="C204" i="2"/>
  <c r="B204" i="2"/>
  <c r="A204" i="2"/>
  <c r="D203" i="2"/>
  <c r="C203" i="2"/>
  <c r="B203" i="2"/>
  <c r="A203" i="2"/>
  <c r="D202" i="2"/>
  <c r="C202" i="2"/>
  <c r="B202" i="2"/>
  <c r="A202" i="2"/>
  <c r="D201" i="2"/>
  <c r="C201" i="2"/>
  <c r="B201" i="2"/>
  <c r="A201" i="2"/>
  <c r="D200" i="2"/>
  <c r="C200" i="2"/>
  <c r="B200" i="2"/>
  <c r="A200" i="2"/>
  <c r="D199" i="2"/>
  <c r="C199" i="2"/>
  <c r="B199" i="2"/>
  <c r="A199" i="2"/>
  <c r="D198" i="2"/>
  <c r="C198" i="2"/>
  <c r="B198" i="2"/>
  <c r="A198" i="2"/>
  <c r="D197" i="2"/>
  <c r="C197" i="2"/>
  <c r="B197" i="2"/>
  <c r="A197" i="2"/>
  <c r="D196" i="2"/>
  <c r="C196" i="2"/>
  <c r="B196" i="2"/>
  <c r="A196" i="2"/>
  <c r="D195" i="2"/>
  <c r="C195" i="2"/>
  <c r="B195" i="2"/>
  <c r="A195" i="2"/>
  <c r="A193" i="2"/>
  <c r="D191" i="2"/>
  <c r="C191" i="2"/>
  <c r="B191" i="2"/>
  <c r="A191" i="2"/>
  <c r="D190" i="2"/>
  <c r="C190" i="2"/>
  <c r="B190" i="2"/>
  <c r="A190" i="2"/>
  <c r="D189" i="2"/>
  <c r="C189" i="2"/>
  <c r="B189" i="2"/>
  <c r="A189" i="2"/>
  <c r="D188" i="2"/>
  <c r="C188" i="2"/>
  <c r="B188" i="2"/>
  <c r="A188" i="2"/>
  <c r="D187" i="2"/>
  <c r="C187" i="2"/>
  <c r="B187" i="2"/>
  <c r="A187" i="2"/>
  <c r="D186" i="2"/>
  <c r="C186" i="2"/>
  <c r="B186" i="2"/>
  <c r="A186" i="2"/>
  <c r="D185" i="2"/>
  <c r="C185" i="2"/>
  <c r="B185" i="2"/>
  <c r="A185" i="2"/>
  <c r="D184" i="2"/>
  <c r="C184" i="2"/>
  <c r="B184" i="2"/>
  <c r="A184" i="2"/>
  <c r="D183" i="2"/>
  <c r="C183" i="2"/>
  <c r="B183" i="2"/>
  <c r="A183" i="2"/>
  <c r="D182" i="2"/>
  <c r="C182" i="2"/>
  <c r="B182" i="2"/>
  <c r="A182" i="2"/>
  <c r="D181" i="2"/>
  <c r="C181" i="2"/>
  <c r="B181" i="2"/>
  <c r="A181" i="2"/>
  <c r="A179" i="2"/>
  <c r="D177" i="2"/>
  <c r="C177" i="2"/>
  <c r="B177" i="2"/>
  <c r="A177" i="2"/>
  <c r="D176" i="2"/>
  <c r="C176" i="2"/>
  <c r="B176" i="2"/>
  <c r="A176" i="2"/>
  <c r="D175" i="2"/>
  <c r="C175" i="2"/>
  <c r="B175" i="2"/>
  <c r="A175" i="2"/>
  <c r="A173" i="2"/>
  <c r="D171" i="2"/>
  <c r="C171" i="2"/>
  <c r="B171" i="2"/>
  <c r="A171" i="2"/>
  <c r="D170" i="2"/>
  <c r="C170" i="2"/>
  <c r="B170" i="2"/>
  <c r="A170" i="2"/>
  <c r="D169" i="2"/>
  <c r="C169" i="2"/>
  <c r="B169" i="2"/>
  <c r="A169" i="2"/>
  <c r="D168" i="2"/>
  <c r="C168" i="2"/>
  <c r="B168" i="2"/>
  <c r="A168" i="2"/>
  <c r="A166" i="2"/>
  <c r="D164" i="2"/>
  <c r="C164" i="2"/>
  <c r="B164" i="2"/>
  <c r="A164" i="2"/>
  <c r="D163" i="2"/>
  <c r="C163" i="2"/>
  <c r="B163" i="2"/>
  <c r="A163" i="2"/>
  <c r="D162" i="2"/>
  <c r="C162" i="2"/>
  <c r="B162" i="2"/>
  <c r="A162" i="2"/>
  <c r="D161" i="2"/>
  <c r="C161" i="2"/>
  <c r="B161" i="2"/>
  <c r="A161" i="2"/>
  <c r="D160" i="2"/>
  <c r="C160" i="2"/>
  <c r="B160" i="2"/>
  <c r="A160" i="2"/>
  <c r="D159" i="2"/>
  <c r="C159" i="2"/>
  <c r="B159" i="2"/>
  <c r="A159" i="2"/>
  <c r="D158" i="2"/>
  <c r="C158" i="2"/>
  <c r="B158" i="2"/>
  <c r="A158" i="2"/>
  <c r="D157" i="2"/>
  <c r="C157" i="2"/>
  <c r="B157" i="2"/>
  <c r="A157" i="2"/>
  <c r="D156" i="2"/>
  <c r="C156" i="2"/>
  <c r="B156" i="2"/>
  <c r="A156" i="2"/>
  <c r="D155" i="2"/>
  <c r="C155" i="2"/>
  <c r="B155" i="2"/>
  <c r="A155" i="2"/>
  <c r="D154" i="2"/>
  <c r="C154" i="2"/>
  <c r="B154" i="2"/>
  <c r="A154" i="2"/>
  <c r="D153" i="2"/>
  <c r="C153" i="2"/>
  <c r="B153" i="2"/>
  <c r="A153" i="2"/>
  <c r="D152" i="2"/>
  <c r="C152" i="2"/>
  <c r="B152" i="2"/>
  <c r="A152" i="2"/>
  <c r="D151" i="2"/>
  <c r="C151" i="2"/>
  <c r="B151" i="2"/>
  <c r="A151" i="2"/>
  <c r="D150" i="2"/>
  <c r="C150" i="2"/>
  <c r="B150" i="2"/>
  <c r="A150" i="2"/>
  <c r="D149" i="2"/>
  <c r="C149" i="2"/>
  <c r="B149" i="2"/>
  <c r="A149" i="2"/>
  <c r="D148" i="2"/>
  <c r="C148" i="2"/>
  <c r="B148" i="2"/>
  <c r="A148" i="2"/>
  <c r="D147" i="2"/>
  <c r="C147" i="2"/>
  <c r="B147" i="2"/>
  <c r="A147" i="2"/>
  <c r="D146" i="2"/>
  <c r="C146" i="2"/>
  <c r="B146" i="2"/>
  <c r="A146" i="2"/>
  <c r="D145" i="2"/>
  <c r="C145" i="2"/>
  <c r="B145" i="2"/>
  <c r="A145" i="2"/>
  <c r="D144" i="2"/>
  <c r="C144" i="2"/>
  <c r="B144" i="2"/>
  <c r="A144" i="2"/>
  <c r="D143" i="2"/>
  <c r="C143" i="2"/>
  <c r="B143" i="2"/>
  <c r="A143" i="2"/>
  <c r="D142" i="2"/>
  <c r="C142" i="2"/>
  <c r="B142" i="2"/>
  <c r="A142" i="2"/>
  <c r="D141" i="2"/>
  <c r="C141" i="2"/>
  <c r="B141" i="2"/>
  <c r="A141" i="2"/>
  <c r="D140" i="2"/>
  <c r="C140" i="2"/>
  <c r="B140" i="2"/>
  <c r="A140" i="2"/>
  <c r="D139" i="2"/>
  <c r="C139" i="2"/>
  <c r="B139" i="2"/>
  <c r="A139" i="2"/>
  <c r="D138" i="2"/>
  <c r="C138" i="2"/>
  <c r="B138" i="2"/>
  <c r="A138" i="2"/>
  <c r="D137" i="2"/>
  <c r="C137" i="2"/>
  <c r="B137" i="2"/>
  <c r="A137" i="2"/>
  <c r="D136" i="2"/>
  <c r="C136" i="2"/>
  <c r="B136" i="2"/>
  <c r="A136" i="2"/>
  <c r="D135" i="2"/>
  <c r="C135" i="2"/>
  <c r="B135" i="2"/>
  <c r="A135" i="2"/>
  <c r="D134" i="2"/>
  <c r="C134" i="2"/>
  <c r="B134" i="2"/>
  <c r="A134" i="2"/>
  <c r="D133" i="2"/>
  <c r="C133" i="2"/>
  <c r="B133" i="2"/>
  <c r="A133" i="2"/>
  <c r="D132" i="2"/>
  <c r="C132" i="2"/>
  <c r="B132" i="2"/>
  <c r="A132" i="2"/>
  <c r="D131" i="2"/>
  <c r="C131" i="2"/>
  <c r="B131" i="2"/>
  <c r="A131" i="2"/>
  <c r="D130" i="2"/>
  <c r="C130" i="2"/>
  <c r="B130" i="2"/>
  <c r="A130" i="2"/>
  <c r="D129" i="2"/>
  <c r="C129" i="2"/>
  <c r="B129" i="2"/>
  <c r="A129" i="2"/>
  <c r="D128" i="2"/>
  <c r="C128" i="2"/>
  <c r="B128" i="2"/>
  <c r="A128" i="2"/>
  <c r="D127" i="2"/>
  <c r="C127" i="2"/>
  <c r="B127" i="2"/>
  <c r="A127" i="2"/>
  <c r="D126" i="2"/>
  <c r="C126" i="2"/>
  <c r="B126" i="2"/>
  <c r="A126" i="2"/>
  <c r="D125" i="2"/>
  <c r="C125" i="2"/>
  <c r="B125" i="2"/>
  <c r="A125" i="2"/>
  <c r="D124" i="2"/>
  <c r="C124" i="2"/>
  <c r="B124" i="2"/>
  <c r="A124" i="2"/>
  <c r="D123" i="2"/>
  <c r="C123" i="2"/>
  <c r="B123" i="2"/>
  <c r="A123" i="2"/>
  <c r="D122" i="2"/>
  <c r="C122" i="2"/>
  <c r="B122" i="2"/>
  <c r="A122" i="2"/>
  <c r="D121" i="2"/>
  <c r="C121" i="2"/>
  <c r="B121" i="2"/>
  <c r="A121" i="2"/>
  <c r="D120" i="2"/>
  <c r="C120" i="2"/>
  <c r="B120" i="2"/>
  <c r="A120" i="2"/>
  <c r="D119" i="2"/>
  <c r="C119" i="2"/>
  <c r="B119" i="2"/>
  <c r="A119" i="2"/>
  <c r="D118" i="2"/>
  <c r="C118" i="2"/>
  <c r="B118" i="2"/>
  <c r="A118" i="2"/>
  <c r="D117" i="2"/>
  <c r="C117" i="2"/>
  <c r="B117" i="2"/>
  <c r="A117" i="2"/>
  <c r="D116" i="2"/>
  <c r="C116" i="2"/>
  <c r="B116" i="2"/>
  <c r="A116" i="2"/>
  <c r="D115" i="2"/>
  <c r="C115" i="2"/>
  <c r="B115" i="2"/>
  <c r="A115" i="2"/>
  <c r="D114" i="2"/>
  <c r="C114" i="2"/>
  <c r="B114" i="2"/>
  <c r="A114" i="2"/>
  <c r="D113" i="2"/>
  <c r="C113" i="2"/>
  <c r="B113" i="2"/>
  <c r="A113" i="2"/>
  <c r="D112" i="2"/>
  <c r="C112" i="2"/>
  <c r="B112" i="2"/>
  <c r="A112" i="2"/>
  <c r="D111" i="2"/>
  <c r="C111" i="2"/>
  <c r="B111" i="2"/>
  <c r="A111" i="2"/>
  <c r="D110" i="2"/>
  <c r="C110" i="2"/>
  <c r="B110" i="2"/>
  <c r="A110" i="2"/>
  <c r="D109" i="2"/>
  <c r="C109" i="2"/>
  <c r="B109" i="2"/>
  <c r="A109" i="2"/>
  <c r="D108" i="2"/>
  <c r="C108" i="2"/>
  <c r="B108" i="2"/>
  <c r="A108" i="2"/>
  <c r="D107" i="2"/>
  <c r="C107" i="2"/>
  <c r="B107" i="2"/>
  <c r="A107" i="2"/>
  <c r="D106" i="2"/>
  <c r="C106" i="2"/>
  <c r="B106" i="2"/>
  <c r="A106" i="2"/>
  <c r="D105" i="2"/>
  <c r="C105" i="2"/>
  <c r="B105" i="2"/>
  <c r="A105" i="2"/>
  <c r="D104" i="2"/>
  <c r="C104" i="2"/>
  <c r="B104" i="2"/>
  <c r="A104" i="2"/>
  <c r="A102" i="2"/>
  <c r="D100" i="2"/>
  <c r="C100" i="2"/>
  <c r="B100" i="2"/>
  <c r="A100" i="2"/>
  <c r="D99" i="2"/>
  <c r="C99" i="2"/>
  <c r="B99" i="2"/>
  <c r="A99" i="2"/>
  <c r="D98" i="2"/>
  <c r="C98" i="2"/>
  <c r="B98" i="2"/>
  <c r="A98" i="2"/>
  <c r="D97" i="2"/>
  <c r="C97" i="2"/>
  <c r="B97" i="2"/>
  <c r="A97" i="2"/>
  <c r="D96" i="2"/>
  <c r="C96" i="2"/>
  <c r="B96" i="2"/>
  <c r="A96" i="2"/>
  <c r="D95" i="2"/>
  <c r="C95" i="2"/>
  <c r="B95" i="2"/>
  <c r="A95" i="2"/>
  <c r="D94" i="2"/>
  <c r="C94" i="2"/>
  <c r="B94" i="2"/>
  <c r="A94" i="2"/>
  <c r="D93" i="2"/>
  <c r="C93" i="2"/>
  <c r="B93" i="2"/>
  <c r="A93" i="2"/>
  <c r="D92" i="2"/>
  <c r="C92" i="2"/>
  <c r="B92" i="2"/>
  <c r="A92" i="2"/>
  <c r="D91" i="2"/>
  <c r="C91" i="2"/>
  <c r="B91" i="2"/>
  <c r="A91" i="2"/>
  <c r="D90" i="2"/>
  <c r="C90" i="2"/>
  <c r="B90" i="2"/>
  <c r="A90" i="2"/>
  <c r="D89" i="2"/>
  <c r="C89" i="2"/>
  <c r="B89" i="2"/>
  <c r="A89" i="2"/>
  <c r="D88" i="2"/>
  <c r="C88" i="2"/>
  <c r="B88" i="2"/>
  <c r="A88" i="2"/>
  <c r="D87" i="2"/>
  <c r="C87" i="2"/>
  <c r="B87" i="2"/>
  <c r="A87" i="2"/>
  <c r="D86" i="2"/>
  <c r="C86" i="2"/>
  <c r="B86" i="2"/>
  <c r="A86" i="2"/>
  <c r="D85" i="2"/>
  <c r="C85" i="2"/>
  <c r="B85" i="2"/>
  <c r="A85" i="2"/>
  <c r="D84" i="2"/>
  <c r="C84" i="2"/>
  <c r="B84" i="2"/>
  <c r="A84" i="2"/>
  <c r="D83" i="2"/>
  <c r="C83" i="2"/>
  <c r="B83" i="2"/>
  <c r="A83" i="2"/>
  <c r="D82" i="2"/>
  <c r="C82" i="2"/>
  <c r="B82" i="2"/>
  <c r="A82" i="2"/>
  <c r="D81" i="2"/>
  <c r="C81" i="2"/>
  <c r="B81" i="2"/>
  <c r="A81" i="2"/>
  <c r="D80" i="2"/>
  <c r="C80" i="2"/>
  <c r="B80" i="2"/>
  <c r="A80" i="2"/>
  <c r="D79" i="2"/>
  <c r="C79" i="2"/>
  <c r="B79" i="2"/>
  <c r="A79" i="2"/>
  <c r="A77" i="2"/>
  <c r="D75" i="2"/>
  <c r="C75" i="2"/>
  <c r="B75" i="2"/>
  <c r="A75" i="2"/>
  <c r="D74" i="2"/>
  <c r="C74" i="2"/>
  <c r="B74" i="2"/>
  <c r="A74" i="2"/>
  <c r="D73" i="2"/>
  <c r="C73" i="2"/>
  <c r="B73" i="2"/>
  <c r="A73" i="2"/>
  <c r="D72" i="2"/>
  <c r="C72" i="2"/>
  <c r="B72" i="2"/>
  <c r="A72" i="2"/>
  <c r="D71" i="2"/>
  <c r="C71" i="2"/>
  <c r="B71" i="2"/>
  <c r="A71" i="2"/>
  <c r="D70" i="2"/>
  <c r="C70" i="2"/>
  <c r="B70" i="2"/>
  <c r="A70" i="2"/>
  <c r="D69" i="2"/>
  <c r="C69" i="2"/>
  <c r="B69" i="2"/>
  <c r="A69" i="2"/>
  <c r="D68" i="2"/>
  <c r="C68" i="2"/>
  <c r="B68" i="2"/>
  <c r="A68" i="2"/>
  <c r="D67" i="2"/>
  <c r="C67" i="2"/>
  <c r="B67" i="2"/>
  <c r="A67" i="2"/>
  <c r="D66" i="2"/>
  <c r="C66" i="2"/>
  <c r="B66" i="2"/>
  <c r="A66" i="2"/>
  <c r="D65" i="2"/>
  <c r="C65" i="2"/>
  <c r="B65" i="2"/>
  <c r="A65" i="2"/>
  <c r="D64" i="2"/>
  <c r="C64" i="2"/>
  <c r="B64" i="2"/>
  <c r="A64" i="2"/>
  <c r="A62" i="2"/>
  <c r="D60" i="2"/>
  <c r="C60" i="2"/>
  <c r="B60" i="2"/>
  <c r="A60" i="2"/>
  <c r="D59" i="2"/>
  <c r="C59" i="2"/>
  <c r="B59" i="2"/>
  <c r="A59" i="2"/>
  <c r="D58" i="2"/>
  <c r="C58" i="2"/>
  <c r="B58" i="2"/>
  <c r="A58" i="2"/>
  <c r="D57" i="2"/>
  <c r="C57" i="2"/>
  <c r="B57" i="2"/>
  <c r="A57" i="2"/>
  <c r="D56" i="2"/>
  <c r="C56" i="2"/>
  <c r="B56" i="2"/>
  <c r="A56" i="2"/>
  <c r="D55" i="2"/>
  <c r="C55" i="2"/>
  <c r="B55" i="2"/>
  <c r="A55" i="2"/>
  <c r="D54" i="2"/>
  <c r="C54" i="2"/>
  <c r="B54" i="2"/>
  <c r="A54" i="2"/>
  <c r="D53" i="2"/>
  <c r="C53" i="2"/>
  <c r="B53" i="2"/>
  <c r="A53" i="2"/>
  <c r="D52" i="2"/>
  <c r="C52" i="2"/>
  <c r="B52" i="2"/>
  <c r="A52" i="2"/>
  <c r="D51" i="2"/>
  <c r="C51" i="2"/>
  <c r="B51" i="2"/>
  <c r="A51" i="2"/>
  <c r="D50" i="2"/>
  <c r="C50" i="2"/>
  <c r="B50" i="2"/>
  <c r="A50" i="2"/>
  <c r="D49" i="2"/>
  <c r="C49" i="2"/>
  <c r="B49" i="2"/>
  <c r="A49" i="2"/>
  <c r="D48" i="2"/>
  <c r="C48" i="2"/>
  <c r="B48" i="2"/>
  <c r="A48" i="2"/>
  <c r="D47" i="2"/>
  <c r="C47" i="2"/>
  <c r="B47" i="2"/>
  <c r="A47" i="2"/>
  <c r="D46" i="2"/>
  <c r="C46" i="2"/>
  <c r="B46" i="2"/>
  <c r="A46" i="2"/>
  <c r="D45" i="2"/>
  <c r="C45" i="2"/>
  <c r="B45" i="2"/>
  <c r="A45" i="2"/>
  <c r="D44" i="2"/>
  <c r="C44" i="2"/>
  <c r="B44" i="2"/>
  <c r="A44" i="2"/>
  <c r="D43" i="2"/>
  <c r="C43" i="2"/>
  <c r="B43" i="2"/>
  <c r="A43" i="2"/>
  <c r="D42" i="2"/>
  <c r="C42" i="2"/>
  <c r="B42" i="2"/>
  <c r="A42" i="2"/>
  <c r="D41" i="2"/>
  <c r="C41" i="2"/>
  <c r="B41" i="2"/>
  <c r="A41" i="2"/>
  <c r="D40" i="2"/>
  <c r="C40" i="2"/>
  <c r="B40" i="2"/>
  <c r="A40" i="2"/>
  <c r="D39" i="2"/>
  <c r="C39" i="2"/>
  <c r="B39" i="2"/>
  <c r="A39" i="2"/>
  <c r="D38" i="2"/>
  <c r="C38" i="2"/>
  <c r="B38" i="2"/>
  <c r="A38" i="2"/>
  <c r="A36" i="2"/>
  <c r="D34" i="2"/>
  <c r="C34" i="2"/>
  <c r="B34" i="2"/>
  <c r="A34" i="2"/>
  <c r="D33" i="2"/>
  <c r="C33" i="2"/>
  <c r="B33" i="2"/>
  <c r="A33" i="2"/>
  <c r="D32" i="2"/>
  <c r="C32" i="2"/>
  <c r="B32" i="2"/>
  <c r="A32" i="2"/>
  <c r="D31" i="2"/>
  <c r="C31" i="2"/>
  <c r="B31" i="2"/>
  <c r="A31" i="2"/>
  <c r="D30" i="2"/>
  <c r="C30" i="2"/>
  <c r="B30" i="2"/>
  <c r="A30" i="2"/>
  <c r="D29" i="2"/>
  <c r="C29" i="2"/>
  <c r="B29" i="2"/>
  <c r="A29" i="2"/>
  <c r="D28" i="2"/>
  <c r="C28" i="2"/>
  <c r="B28" i="2"/>
  <c r="A28" i="2"/>
  <c r="D27" i="2"/>
  <c r="C27" i="2"/>
  <c r="B27" i="2"/>
  <c r="A27" i="2"/>
  <c r="D26" i="2"/>
  <c r="C26" i="2"/>
  <c r="B26" i="2"/>
  <c r="A26" i="2"/>
  <c r="D25" i="2"/>
  <c r="C25" i="2"/>
  <c r="B25" i="2"/>
  <c r="A25" i="2"/>
  <c r="D24" i="2"/>
  <c r="C24" i="2"/>
  <c r="B24" i="2"/>
  <c r="A24" i="2"/>
  <c r="D23" i="2"/>
  <c r="C23" i="2"/>
  <c r="B23" i="2"/>
  <c r="A23" i="2"/>
  <c r="D22" i="2"/>
  <c r="C22" i="2"/>
  <c r="B22" i="2"/>
  <c r="A22" i="2"/>
  <c r="D21" i="2"/>
  <c r="C21" i="2"/>
  <c r="B21" i="2"/>
  <c r="A21" i="2"/>
  <c r="D20" i="2"/>
  <c r="C20" i="2"/>
  <c r="B20" i="2"/>
  <c r="A20" i="2"/>
  <c r="D19" i="2"/>
  <c r="C19" i="2"/>
  <c r="B19" i="2"/>
  <c r="A19" i="2"/>
  <c r="D18" i="2"/>
  <c r="C18" i="2"/>
  <c r="B18" i="2"/>
  <c r="A18" i="2"/>
  <c r="D17" i="2"/>
  <c r="C17" i="2"/>
  <c r="B17" i="2"/>
  <c r="A17" i="2"/>
  <c r="D16" i="2"/>
  <c r="C16" i="2"/>
  <c r="B16" i="2"/>
  <c r="A16" i="2"/>
  <c r="D15" i="2"/>
  <c r="C15" i="2"/>
  <c r="B15" i="2"/>
  <c r="A15" i="2"/>
  <c r="D14" i="2"/>
  <c r="C14" i="2"/>
  <c r="B14" i="2"/>
  <c r="A14" i="2"/>
  <c r="D13" i="2"/>
  <c r="C13" i="2"/>
  <c r="B13" i="2"/>
  <c r="A13" i="2"/>
  <c r="D12" i="2"/>
  <c r="C12" i="2"/>
  <c r="B12" i="2"/>
  <c r="A12" i="2"/>
  <c r="D11" i="2"/>
  <c r="C11" i="2"/>
  <c r="B11" i="2"/>
  <c r="A11" i="2"/>
  <c r="D10" i="2"/>
  <c r="C10" i="2"/>
  <c r="B10" i="2"/>
  <c r="A10" i="2"/>
  <c r="D9" i="2"/>
  <c r="C9" i="2"/>
  <c r="B9" i="2"/>
  <c r="A9" i="2"/>
  <c r="A7" i="2"/>
  <c r="F374" i="1"/>
  <c r="E95" i="7"/>
  <c r="F95" i="7" s="1"/>
  <c r="E94" i="7"/>
  <c r="F94" i="7" s="1"/>
  <c r="F372" i="1"/>
  <c r="E93" i="7"/>
  <c r="F93" i="7" s="1"/>
  <c r="E92" i="7"/>
  <c r="F92" i="7" s="1"/>
  <c r="F370" i="1"/>
  <c r="E91" i="7"/>
  <c r="F368" i="1"/>
  <c r="E89" i="7"/>
  <c r="F366" i="1"/>
  <c r="E87" i="7"/>
  <c r="F87" i="7" s="1"/>
  <c r="F364" i="1"/>
  <c r="F363" i="1"/>
  <c r="E83" i="7"/>
  <c r="F361" i="1"/>
  <c r="E82" i="7"/>
  <c r="E81" i="7"/>
  <c r="F354" i="1"/>
  <c r="E75" i="7"/>
  <c r="E73" i="7"/>
  <c r="F73" i="7" s="1"/>
  <c r="F351" i="1"/>
  <c r="E72" i="7"/>
  <c r="F72" i="7" s="1"/>
  <c r="F350" i="1"/>
  <c r="F349" i="1"/>
  <c r="F348" i="1"/>
  <c r="E69" i="7"/>
  <c r="E68" i="7"/>
  <c r="F344" i="1"/>
  <c r="E63" i="7"/>
  <c r="F340" i="1"/>
  <c r="E61" i="7"/>
  <c r="E58" i="7"/>
  <c r="F58" i="7" s="1"/>
  <c r="F336" i="1"/>
  <c r="F335" i="1"/>
  <c r="F334" i="1"/>
  <c r="E55" i="7"/>
  <c r="E54" i="7"/>
  <c r="F332" i="1"/>
  <c r="E51" i="7"/>
  <c r="E49" i="7"/>
  <c r="F327" i="1"/>
  <c r="E48" i="7"/>
  <c r="F326" i="1"/>
  <c r="F325" i="1"/>
  <c r="E46" i="7"/>
  <c r="F46" i="7" s="1"/>
  <c r="E45" i="7"/>
  <c r="F323" i="1"/>
  <c r="E44" i="7"/>
  <c r="F44" i="7" s="1"/>
  <c r="F322" i="1"/>
  <c r="F321" i="1"/>
  <c r="F320" i="1"/>
  <c r="E41" i="7"/>
  <c r="E40" i="7"/>
  <c r="F40" i="7" s="1"/>
  <c r="E39" i="7"/>
  <c r="F39" i="7" s="1"/>
  <c r="F315" i="1"/>
  <c r="E36" i="7"/>
  <c r="F314" i="1"/>
  <c r="E34" i="7"/>
  <c r="F312" i="1"/>
  <c r="E31" i="7"/>
  <c r="F31" i="7" s="1"/>
  <c r="F307" i="1"/>
  <c r="E28" i="7"/>
  <c r="F305" i="1"/>
  <c r="E26" i="7"/>
  <c r="F26" i="7" s="1"/>
  <c r="F304" i="1"/>
  <c r="E25" i="7"/>
  <c r="F25" i="7" s="1"/>
  <c r="F303" i="1"/>
  <c r="F302" i="1"/>
  <c r="F300" i="1"/>
  <c r="E20" i="7"/>
  <c r="F298" i="1"/>
  <c r="F297" i="1"/>
  <c r="E18" i="7"/>
  <c r="F18" i="7" s="1"/>
  <c r="E17" i="7"/>
  <c r="F17" i="7" s="1"/>
  <c r="F295" i="1"/>
  <c r="E16" i="7"/>
  <c r="F16" i="7" s="1"/>
  <c r="E15" i="7"/>
  <c r="F293" i="1"/>
  <c r="E13" i="7"/>
  <c r="F290" i="1"/>
  <c r="F288" i="1"/>
  <c r="F285" i="1"/>
  <c r="E6" i="7"/>
  <c r="F6" i="7" s="1"/>
  <c r="E5" i="7"/>
  <c r="F280" i="1"/>
  <c r="E9" i="8"/>
  <c r="E8" i="8"/>
  <c r="F8" i="8" s="1"/>
  <c r="F278" i="1"/>
  <c r="E7" i="8"/>
  <c r="F7" i="8" s="1"/>
  <c r="F276" i="1"/>
  <c r="F272" i="1"/>
  <c r="K79" i="4"/>
  <c r="T79" i="4" s="1"/>
  <c r="K78" i="4"/>
  <c r="S78" i="4" s="1"/>
  <c r="F267" i="1"/>
  <c r="E40" i="6"/>
  <c r="F253" i="1"/>
  <c r="E38" i="6"/>
  <c r="F38" i="6" s="1"/>
  <c r="F251" i="1"/>
  <c r="F250" i="1"/>
  <c r="F249" i="1"/>
  <c r="E34" i="6"/>
  <c r="E33" i="6"/>
  <c r="F247" i="1"/>
  <c r="E31" i="6"/>
  <c r="F31" i="6" s="1"/>
  <c r="F245" i="1"/>
  <c r="E27" i="6"/>
  <c r="F241" i="1"/>
  <c r="F237" i="1"/>
  <c r="E22" i="6"/>
  <c r="F22" i="6" s="1"/>
  <c r="E21" i="6"/>
  <c r="F234" i="1"/>
  <c r="E19" i="6"/>
  <c r="F233" i="1"/>
  <c r="F232" i="1"/>
  <c r="E16" i="6"/>
  <c r="F230" i="1"/>
  <c r="E15" i="6"/>
  <c r="E14" i="6"/>
  <c r="F228" i="1"/>
  <c r="E13" i="6"/>
  <c r="F227" i="1"/>
  <c r="E11" i="6"/>
  <c r="F11" i="6" s="1"/>
  <c r="F225" i="1"/>
  <c r="E10" i="6"/>
  <c r="E9" i="6"/>
  <c r="F9" i="6" s="1"/>
  <c r="F223" i="1"/>
  <c r="F222" i="1"/>
  <c r="E7" i="6"/>
  <c r="F220" i="1"/>
  <c r="E5" i="6"/>
  <c r="F215" i="1"/>
  <c r="K53" i="4"/>
  <c r="F214" i="1"/>
  <c r="K52" i="4"/>
  <c r="F213" i="1"/>
  <c r="F212" i="1"/>
  <c r="K50" i="4"/>
  <c r="K49" i="4"/>
  <c r="K46" i="4"/>
  <c r="S46" i="4" s="1"/>
  <c r="F207" i="1"/>
  <c r="K44" i="4"/>
  <c r="S44" i="4" s="1"/>
  <c r="K43" i="4"/>
  <c r="K42" i="4"/>
  <c r="F203" i="1"/>
  <c r="F201" i="1"/>
  <c r="F200" i="1"/>
  <c r="F198" i="1"/>
  <c r="F193" i="1"/>
  <c r="F192" i="1"/>
  <c r="F191" i="1"/>
  <c r="F165" i="5"/>
  <c r="G165" i="5" s="1"/>
  <c r="F189" i="1"/>
  <c r="F163" i="5"/>
  <c r="F187" i="1"/>
  <c r="F161" i="5"/>
  <c r="F185" i="1"/>
  <c r="F180" i="1"/>
  <c r="F179" i="1"/>
  <c r="F177" i="1"/>
  <c r="F152" i="5"/>
  <c r="F176" i="1"/>
  <c r="F151" i="5"/>
  <c r="F150" i="5"/>
  <c r="F173" i="1"/>
  <c r="F169" i="1"/>
  <c r="F144" i="5"/>
  <c r="F141" i="5"/>
  <c r="F165" i="1"/>
  <c r="F164" i="1"/>
  <c r="F162" i="1"/>
  <c r="F137" i="5"/>
  <c r="F161" i="1"/>
  <c r="F136" i="5"/>
  <c r="F135" i="5"/>
  <c r="F158" i="1"/>
  <c r="F133" i="5"/>
  <c r="F157" i="1"/>
  <c r="F154" i="1"/>
  <c r="F129" i="5"/>
  <c r="F128" i="5"/>
  <c r="F152" i="1"/>
  <c r="F151" i="1"/>
  <c r="F125" i="5"/>
  <c r="F149" i="1"/>
  <c r="F148" i="1"/>
  <c r="F123" i="5"/>
  <c r="F147" i="1"/>
  <c r="F121" i="5"/>
  <c r="F120" i="5"/>
  <c r="G120" i="5" s="1"/>
  <c r="F119" i="5"/>
  <c r="F118" i="5"/>
  <c r="F116" i="5"/>
  <c r="F115" i="5"/>
  <c r="G115" i="5" s="1"/>
  <c r="F139" i="1"/>
  <c r="F137" i="1"/>
  <c r="F110" i="5"/>
  <c r="F134" i="1"/>
  <c r="F109" i="5"/>
  <c r="F133" i="1"/>
  <c r="K30" i="4"/>
  <c r="S30" i="4" s="1"/>
  <c r="F128" i="1"/>
  <c r="F127" i="1"/>
  <c r="F126" i="1"/>
  <c r="F124" i="1"/>
  <c r="F120" i="1"/>
  <c r="F115" i="1"/>
  <c r="F114" i="1"/>
  <c r="F100" i="5"/>
  <c r="F99" i="5"/>
  <c r="F111" i="1"/>
  <c r="F98" i="5"/>
  <c r="F96" i="5"/>
  <c r="F108" i="1"/>
  <c r="F95" i="5"/>
  <c r="F90" i="5"/>
  <c r="F101" i="1"/>
  <c r="F88" i="5"/>
  <c r="F100" i="1"/>
  <c r="F99" i="1"/>
  <c r="F84" i="5"/>
  <c r="F96" i="1"/>
  <c r="F95" i="1"/>
  <c r="F82" i="5"/>
  <c r="F94" i="1"/>
  <c r="F81" i="5"/>
  <c r="F83" i="1"/>
  <c r="F74" i="5"/>
  <c r="F72" i="5"/>
  <c r="F70" i="5"/>
  <c r="F69" i="5"/>
  <c r="F68" i="5"/>
  <c r="F76" i="1"/>
  <c r="F67" i="5"/>
  <c r="F75" i="1"/>
  <c r="F66" i="5"/>
  <c r="F74" i="1"/>
  <c r="F65" i="5"/>
  <c r="F69" i="1"/>
  <c r="F68" i="1"/>
  <c r="F67" i="1"/>
  <c r="F66" i="1"/>
  <c r="K5" i="4"/>
  <c r="F62" i="1"/>
  <c r="F58" i="5"/>
  <c r="F57" i="5"/>
  <c r="F60" i="1"/>
  <c r="F55" i="5"/>
  <c r="G55" i="5" s="1"/>
  <c r="F54" i="5"/>
  <c r="F53" i="5"/>
  <c r="F56" i="1"/>
  <c r="F55" i="1"/>
  <c r="F51" i="5"/>
  <c r="F54" i="1"/>
  <c r="F50" i="5"/>
  <c r="F52" i="1"/>
  <c r="F47" i="5"/>
  <c r="F50" i="1"/>
  <c r="F46" i="5"/>
  <c r="F49" i="1"/>
  <c r="F45" i="5"/>
  <c r="F48" i="1"/>
  <c r="F47" i="1"/>
  <c r="F43" i="5"/>
  <c r="F42" i="5"/>
  <c r="F41" i="5"/>
  <c r="F44" i="1"/>
  <c r="F39" i="5"/>
  <c r="F42" i="1"/>
  <c r="F38" i="5"/>
  <c r="F37" i="5"/>
  <c r="F40" i="1"/>
  <c r="F36" i="5"/>
  <c r="F35" i="1"/>
  <c r="F29" i="5"/>
  <c r="F34" i="1"/>
  <c r="F33" i="1"/>
  <c r="F32" i="1"/>
  <c r="F26" i="5"/>
  <c r="F31" i="1"/>
  <c r="F25" i="5"/>
  <c r="F24" i="5"/>
  <c r="F23" i="5"/>
  <c r="F28" i="1"/>
  <c r="F22" i="5"/>
  <c r="F21" i="5"/>
  <c r="F26" i="1"/>
  <c r="F25" i="1"/>
  <c r="F18" i="5"/>
  <c r="F17" i="5"/>
  <c r="F22" i="1"/>
  <c r="F21" i="1"/>
  <c r="F14" i="5"/>
  <c r="F19" i="1"/>
  <c r="F13" i="5"/>
  <c r="F18" i="1"/>
  <c r="F17" i="1"/>
  <c r="F16" i="1"/>
  <c r="F10" i="5"/>
  <c r="F15" i="1"/>
  <c r="F9" i="5"/>
  <c r="F14" i="1"/>
  <c r="F13" i="1"/>
  <c r="F6" i="5"/>
  <c r="F5" i="5"/>
  <c r="G15" i="5" l="1"/>
  <c r="F41" i="7"/>
  <c r="E7" i="5"/>
  <c r="E58" i="5"/>
  <c r="N23" i="4"/>
  <c r="E47" i="5"/>
  <c r="E72" i="5"/>
  <c r="E108" i="5"/>
  <c r="G108" i="5" s="1"/>
  <c r="N15" i="4"/>
  <c r="E41" i="5"/>
  <c r="E66" i="5"/>
  <c r="E97" i="5"/>
  <c r="E149" i="5"/>
  <c r="G151" i="5"/>
  <c r="N44" i="4"/>
  <c r="F71" i="7"/>
  <c r="N37" i="4"/>
  <c r="E98" i="5"/>
  <c r="F36" i="6"/>
  <c r="E42" i="5"/>
  <c r="G42" i="5" s="1"/>
  <c r="E144" i="5"/>
  <c r="G144" i="5" s="1"/>
  <c r="F17" i="6"/>
  <c r="F11" i="7"/>
  <c r="G74" i="5"/>
  <c r="F16" i="6"/>
  <c r="F9" i="8"/>
  <c r="E86" i="5"/>
  <c r="E20" i="5"/>
  <c r="N14" i="4"/>
  <c r="F14" i="7"/>
  <c r="E167" i="5"/>
  <c r="G95" i="5"/>
  <c r="G23" i="5"/>
  <c r="F63" i="7"/>
  <c r="E100" i="5"/>
  <c r="E145" i="5"/>
  <c r="E46" i="5"/>
  <c r="F15" i="6"/>
  <c r="F34" i="7"/>
  <c r="G25" i="5"/>
  <c r="F19" i="6"/>
  <c r="F5" i="7"/>
  <c r="F36" i="7"/>
  <c r="N35" i="4"/>
  <c r="E14" i="5"/>
  <c r="G14" i="5" s="1"/>
  <c r="E73" i="5"/>
  <c r="F61" i="7"/>
  <c r="E18" i="5"/>
  <c r="G18" i="5" s="1"/>
  <c r="F68" i="7"/>
  <c r="E69" i="5"/>
  <c r="G69" i="5" s="1"/>
  <c r="E87" i="5"/>
  <c r="G87" i="5" s="1"/>
  <c r="G45" i="5"/>
  <c r="F55" i="7"/>
  <c r="G68" i="5"/>
  <c r="E166" i="5"/>
  <c r="G135" i="5"/>
  <c r="F14" i="6"/>
  <c r="F28" i="7"/>
  <c r="G27" i="5"/>
  <c r="E52" i="5"/>
  <c r="F26" i="6"/>
  <c r="G136" i="5"/>
  <c r="N24" i="4"/>
  <c r="E134" i="5"/>
  <c r="G47" i="5"/>
  <c r="G72" i="5"/>
  <c r="E21" i="5"/>
  <c r="G21" i="5" s="1"/>
  <c r="E122" i="5"/>
  <c r="E141" i="5"/>
  <c r="G141" i="5" s="1"/>
  <c r="G29" i="5"/>
  <c r="G119" i="5"/>
  <c r="F27" i="6"/>
  <c r="E82" i="5"/>
  <c r="G82" i="5" s="1"/>
  <c r="F84" i="7"/>
  <c r="G57" i="5"/>
  <c r="F15" i="7"/>
  <c r="N5" i="4"/>
  <c r="P38" i="4"/>
  <c r="V38" i="4" s="1"/>
  <c r="N42" i="4"/>
  <c r="G11" i="5"/>
  <c r="E30" i="5"/>
  <c r="E88" i="5"/>
  <c r="G88" i="5" s="1"/>
  <c r="E94" i="5"/>
  <c r="E137" i="5"/>
  <c r="E150" i="5"/>
  <c r="E163" i="5"/>
  <c r="G150" i="5"/>
  <c r="G121" i="5"/>
  <c r="E5" i="5"/>
  <c r="G124" i="5"/>
  <c r="F35" i="6"/>
  <c r="F75" i="7"/>
  <c r="T38" i="4"/>
  <c r="U38" i="4" s="1"/>
  <c r="N41" i="4"/>
  <c r="G116" i="5"/>
  <c r="G10" i="5"/>
  <c r="G37" i="5"/>
  <c r="G123" i="5"/>
  <c r="F5" i="6"/>
  <c r="F33" i="6"/>
  <c r="N22" i="4"/>
  <c r="E56" i="5"/>
  <c r="G56" i="5" s="1"/>
  <c r="E101" i="5"/>
  <c r="E112" i="5"/>
  <c r="E131" i="5"/>
  <c r="N21" i="4"/>
  <c r="F56" i="7"/>
  <c r="F34" i="6"/>
  <c r="F81" i="7"/>
  <c r="E36" i="5"/>
  <c r="G36" i="5" s="1"/>
  <c r="E125" i="5"/>
  <c r="G125" i="5" s="1"/>
  <c r="E138" i="5"/>
  <c r="E164" i="5"/>
  <c r="E10" i="5"/>
  <c r="E28" i="5"/>
  <c r="E54" i="5"/>
  <c r="G54" i="5" s="1"/>
  <c r="F9" i="7"/>
  <c r="F13" i="7"/>
  <c r="E6" i="5"/>
  <c r="G6" i="5" s="1"/>
  <c r="G164" i="5"/>
  <c r="G109" i="5"/>
  <c r="F21" i="6"/>
  <c r="E48" i="5"/>
  <c r="G48" i="5" s="1"/>
  <c r="G161" i="5"/>
  <c r="G13" i="5"/>
  <c r="F20" i="7"/>
  <c r="F48" i="7"/>
  <c r="F83" i="7"/>
  <c r="N39" i="4"/>
  <c r="N43" i="4"/>
  <c r="E19" i="5"/>
  <c r="G19" i="5" s="1"/>
  <c r="E50" i="5"/>
  <c r="E113" i="5"/>
  <c r="E81" i="5"/>
  <c r="G81" i="5" s="1"/>
  <c r="G39" i="5"/>
  <c r="G98" i="5"/>
  <c r="G99" i="5"/>
  <c r="G163" i="5"/>
  <c r="E13" i="5"/>
  <c r="E37" i="5"/>
  <c r="E44" i="5"/>
  <c r="G44" i="5" s="1"/>
  <c r="E57" i="5"/>
  <c r="E84" i="5"/>
  <c r="G84" i="5" s="1"/>
  <c r="E96" i="5"/>
  <c r="G96" i="5" s="1"/>
  <c r="E126" i="5"/>
  <c r="E152" i="5"/>
  <c r="G152" i="5" s="1"/>
  <c r="G137" i="5"/>
  <c r="G148" i="5"/>
  <c r="F42" i="7"/>
  <c r="G53" i="5"/>
  <c r="N13" i="4"/>
  <c r="F49" i="7"/>
  <c r="F69" i="7"/>
  <c r="G16" i="5"/>
  <c r="F82" i="7"/>
  <c r="G66" i="5"/>
  <c r="G129" i="5"/>
  <c r="F40" i="6"/>
  <c r="F51" i="7"/>
  <c r="E26" i="5"/>
  <c r="G26" i="5" s="1"/>
  <c r="E51" i="5"/>
  <c r="G51" i="5" s="1"/>
  <c r="E90" i="5"/>
  <c r="G90" i="5" s="1"/>
  <c r="E146" i="5"/>
  <c r="F7" i="6"/>
  <c r="G128" i="5"/>
  <c r="F21" i="7"/>
  <c r="E22" i="5"/>
  <c r="G22" i="5" s="1"/>
  <c r="G100" i="5"/>
  <c r="F10" i="6"/>
  <c r="G67" i="5"/>
  <c r="F54" i="7"/>
  <c r="F89" i="7"/>
  <c r="E153" i="5"/>
  <c r="T78" i="4"/>
  <c r="U78" i="4" s="1"/>
  <c r="S79" i="4"/>
  <c r="U79" i="4" s="1"/>
  <c r="W79" i="4" s="1"/>
  <c r="F13" i="6"/>
  <c r="T41" i="4"/>
  <c r="U41" i="4" s="1"/>
  <c r="L41" i="4"/>
  <c r="L38" i="4"/>
  <c r="L21" i="4"/>
  <c r="G9" i="5"/>
  <c r="F136" i="1"/>
  <c r="F111" i="5"/>
  <c r="G111" i="5" s="1"/>
  <c r="E28" i="6"/>
  <c r="F28" i="6" s="1"/>
  <c r="F243" i="1"/>
  <c r="E88" i="7"/>
  <c r="F88" i="7" s="1"/>
  <c r="F367" i="1"/>
  <c r="F104" i="1"/>
  <c r="F91" i="5"/>
  <c r="G91" i="5" s="1"/>
  <c r="F119" i="1"/>
  <c r="K20" i="4"/>
  <c r="K48" i="4"/>
  <c r="F210" i="1"/>
  <c r="F157" i="5"/>
  <c r="G157" i="5" s="1"/>
  <c r="F182" i="1"/>
  <c r="E78" i="7"/>
  <c r="F78" i="7" s="1"/>
  <c r="F357" i="1"/>
  <c r="F92" i="5"/>
  <c r="G92" i="5" s="1"/>
  <c r="F105" i="1"/>
  <c r="F163" i="1"/>
  <c r="F138" i="5"/>
  <c r="G138" i="5" s="1"/>
  <c r="E29" i="6"/>
  <c r="F29" i="6" s="1"/>
  <c r="F244" i="1"/>
  <c r="F106" i="1"/>
  <c r="F93" i="5"/>
  <c r="G93" i="5" s="1"/>
  <c r="K22" i="4"/>
  <c r="F121" i="1"/>
  <c r="F149" i="5"/>
  <c r="G149" i="5" s="1"/>
  <c r="F174" i="1"/>
  <c r="T49" i="4"/>
  <c r="S49" i="4"/>
  <c r="E79" i="7"/>
  <c r="F79" i="7" s="1"/>
  <c r="F358" i="1"/>
  <c r="K14" i="4"/>
  <c r="F89" i="1"/>
  <c r="K23" i="4"/>
  <c r="F122" i="1"/>
  <c r="F158" i="5"/>
  <c r="G158" i="5" s="1"/>
  <c r="F183" i="1"/>
  <c r="S50" i="4"/>
  <c r="T50" i="4"/>
  <c r="E32" i="7"/>
  <c r="F32" i="7" s="1"/>
  <c r="F311" i="1"/>
  <c r="F131" i="5"/>
  <c r="F156" i="1"/>
  <c r="T42" i="4"/>
  <c r="S42" i="4"/>
  <c r="L42" i="4"/>
  <c r="F346" i="1"/>
  <c r="E67" i="7"/>
  <c r="F67" i="7" s="1"/>
  <c r="E23" i="6"/>
  <c r="F23" i="6" s="1"/>
  <c r="F238" i="1"/>
  <c r="W38" i="4"/>
  <c r="F113" i="5"/>
  <c r="F138" i="1"/>
  <c r="E22" i="7"/>
  <c r="F22" i="7" s="1"/>
  <c r="F301" i="1"/>
  <c r="F117" i="5"/>
  <c r="G117" i="5" s="1"/>
  <c r="F142" i="1"/>
  <c r="F209" i="1"/>
  <c r="K47" i="4"/>
  <c r="F153" i="5"/>
  <c r="F178" i="1"/>
  <c r="E80" i="7"/>
  <c r="F80" i="7" s="1"/>
  <c r="F359" i="1"/>
  <c r="K24" i="4"/>
  <c r="F123" i="1"/>
  <c r="L43" i="4"/>
  <c r="T43" i="4"/>
  <c r="S43" i="4"/>
  <c r="U43" i="4" s="1"/>
  <c r="F286" i="1"/>
  <c r="E7" i="7"/>
  <c r="F7" i="7" s="1"/>
  <c r="E8" i="7"/>
  <c r="F8" i="7" s="1"/>
  <c r="F287" i="1"/>
  <c r="G5" i="5"/>
  <c r="K66" i="4"/>
  <c r="F263" i="1"/>
  <c r="E86" i="7"/>
  <c r="F86" i="7" s="1"/>
  <c r="F365" i="1"/>
  <c r="W41" i="4"/>
  <c r="V41" i="4"/>
  <c r="E60" i="7"/>
  <c r="F60" i="7" s="1"/>
  <c r="F339" i="1"/>
  <c r="F184" i="1"/>
  <c r="F159" i="5"/>
  <c r="G159" i="5" s="1"/>
  <c r="K40" i="4"/>
  <c r="F202" i="1"/>
  <c r="F64" i="5"/>
  <c r="G64" i="5" s="1"/>
  <c r="F73" i="1"/>
  <c r="F145" i="5"/>
  <c r="G145" i="5" s="1"/>
  <c r="F170" i="1"/>
  <c r="T52" i="4"/>
  <c r="S52" i="4"/>
  <c r="G118" i="5"/>
  <c r="F316" i="1"/>
  <c r="E37" i="7"/>
  <c r="F37" i="7" s="1"/>
  <c r="F89" i="5"/>
  <c r="G89" i="5" s="1"/>
  <c r="F102" i="1"/>
  <c r="F317" i="1"/>
  <c r="E38" i="7"/>
  <c r="F38" i="7" s="1"/>
  <c r="F199" i="1"/>
  <c r="K37" i="4"/>
  <c r="K15" i="4"/>
  <c r="F90" i="1"/>
  <c r="S5" i="4"/>
  <c r="T5" i="4"/>
  <c r="L5" i="4"/>
  <c r="G41" i="5"/>
  <c r="F98" i="1"/>
  <c r="F85" i="5"/>
  <c r="G85" i="5" s="1"/>
  <c r="E24" i="6"/>
  <c r="F24" i="6" s="1"/>
  <c r="F239" i="1"/>
  <c r="F110" i="1"/>
  <c r="F97" i="5"/>
  <c r="F142" i="5"/>
  <c r="G142" i="5" s="1"/>
  <c r="F167" i="1"/>
  <c r="G24" i="5"/>
  <c r="F159" i="1"/>
  <c r="F134" i="5"/>
  <c r="F259" i="1"/>
  <c r="K60" i="4"/>
  <c r="F168" i="1"/>
  <c r="F143" i="5"/>
  <c r="G143" i="5" s="1"/>
  <c r="F146" i="5"/>
  <c r="G146" i="5" s="1"/>
  <c r="F171" i="1"/>
  <c r="E59" i="7"/>
  <c r="F59" i="7" s="1"/>
  <c r="F338" i="1"/>
  <c r="G28" i="5"/>
  <c r="E64" i="7"/>
  <c r="F64" i="7" s="1"/>
  <c r="F343" i="1"/>
  <c r="F130" i="5"/>
  <c r="G130" i="5" s="1"/>
  <c r="F155" i="1"/>
  <c r="E25" i="6"/>
  <c r="F25" i="6" s="1"/>
  <c r="F240" i="1"/>
  <c r="K35" i="4"/>
  <c r="F197" i="1"/>
  <c r="G110" i="5"/>
  <c r="F181" i="1"/>
  <c r="F156" i="5"/>
  <c r="G156" i="5" s="1"/>
  <c r="F308" i="1"/>
  <c r="E29" i="7"/>
  <c r="F29" i="7" s="1"/>
  <c r="E18" i="6"/>
  <c r="F18" i="6" s="1"/>
  <c r="F57" i="1"/>
  <c r="T30" i="4"/>
  <c r="U30" i="4" s="1"/>
  <c r="W30" i="4" s="1"/>
  <c r="F140" i="1"/>
  <c r="F289" i="1"/>
  <c r="E10" i="7"/>
  <c r="F10" i="7" s="1"/>
  <c r="F45" i="7"/>
  <c r="T21" i="4"/>
  <c r="U21" i="4" s="1"/>
  <c r="F12" i="5"/>
  <c r="G12" i="5" s="1"/>
  <c r="F29" i="1"/>
  <c r="F61" i="1"/>
  <c r="F81" i="1"/>
  <c r="F211" i="1"/>
  <c r="F229" i="1"/>
  <c r="E6" i="8"/>
  <c r="F6" i="8" s="1"/>
  <c r="F277" i="1"/>
  <c r="F324" i="1"/>
  <c r="F352" i="1"/>
  <c r="F369" i="1"/>
  <c r="E90" i="7"/>
  <c r="F90" i="7" s="1"/>
  <c r="K36" i="4"/>
  <c r="F86" i="5"/>
  <c r="G86" i="5" s="1"/>
  <c r="E35" i="7"/>
  <c r="F35" i="7" s="1"/>
  <c r="G58" i="5"/>
  <c r="F82" i="1"/>
  <c r="F73" i="5"/>
  <c r="G73" i="5" s="1"/>
  <c r="F141" i="1"/>
  <c r="F313" i="1"/>
  <c r="E74" i="7"/>
  <c r="F74" i="7" s="1"/>
  <c r="F353" i="1"/>
  <c r="F360" i="1"/>
  <c r="F91" i="7"/>
  <c r="F52" i="5"/>
  <c r="F101" i="5"/>
  <c r="F355" i="1"/>
  <c r="E76" i="7"/>
  <c r="F76" i="7" s="1"/>
  <c r="L44" i="4"/>
  <c r="F30" i="1"/>
  <c r="F291" i="1"/>
  <c r="E12" i="7"/>
  <c r="F12" i="7" s="1"/>
  <c r="E27" i="7"/>
  <c r="F27" i="7" s="1"/>
  <c r="F306" i="1"/>
  <c r="K6" i="4"/>
  <c r="N36" i="4"/>
  <c r="F132" i="5"/>
  <c r="G132" i="5" s="1"/>
  <c r="E47" i="7"/>
  <c r="F47" i="7" s="1"/>
  <c r="F20" i="1"/>
  <c r="F11" i="1"/>
  <c r="F97" i="1"/>
  <c r="F129" i="1"/>
  <c r="F153" i="1"/>
  <c r="F160" i="1"/>
  <c r="F175" i="1"/>
  <c r="F204" i="1"/>
  <c r="F8" i="5"/>
  <c r="G8" i="5" s="1"/>
  <c r="F330" i="1"/>
  <c r="F150" i="1"/>
  <c r="F71" i="5"/>
  <c r="G71" i="5" s="1"/>
  <c r="F80" i="1"/>
  <c r="F46" i="1"/>
  <c r="F75" i="5"/>
  <c r="G75" i="5" s="1"/>
  <c r="F84" i="1"/>
  <c r="F205" i="1"/>
  <c r="F231" i="1"/>
  <c r="F252" i="1"/>
  <c r="E37" i="6"/>
  <c r="F37" i="6" s="1"/>
  <c r="F292" i="1"/>
  <c r="G127" i="5"/>
  <c r="E8" i="6"/>
  <c r="F8" i="6" s="1"/>
  <c r="E19" i="7"/>
  <c r="F19" i="7" s="1"/>
  <c r="E70" i="7"/>
  <c r="F70" i="7" s="1"/>
  <c r="E39" i="6"/>
  <c r="F39" i="6" s="1"/>
  <c r="F254" i="1"/>
  <c r="E62" i="7"/>
  <c r="F62" i="7" s="1"/>
  <c r="F341" i="1"/>
  <c r="G122" i="5"/>
  <c r="G154" i="5"/>
  <c r="E43" i="5"/>
  <c r="G43" i="5" s="1"/>
  <c r="T53" i="4"/>
  <c r="F135" i="1"/>
  <c r="F206" i="1"/>
  <c r="F242" i="1"/>
  <c r="F279" i="1"/>
  <c r="F294" i="1"/>
  <c r="F328" i="1"/>
  <c r="F342" i="1"/>
  <c r="F362" i="1"/>
  <c r="F373" i="1"/>
  <c r="L27" i="4"/>
  <c r="K39" i="4"/>
  <c r="G102" i="5"/>
  <c r="F51" i="1"/>
  <c r="F144" i="1"/>
  <c r="K54" i="4"/>
  <c r="F216" i="1"/>
  <c r="F255" i="1"/>
  <c r="E50" i="7"/>
  <c r="F50" i="7" s="1"/>
  <c r="F329" i="1"/>
  <c r="N27" i="4"/>
  <c r="F112" i="5"/>
  <c r="F160" i="5"/>
  <c r="G160" i="5" s="1"/>
  <c r="E5" i="8"/>
  <c r="F5" i="8" s="1"/>
  <c r="S53" i="4"/>
  <c r="G83" i="5"/>
  <c r="F139" i="5"/>
  <c r="G139" i="5" s="1"/>
  <c r="F155" i="5"/>
  <c r="G155" i="5" s="1"/>
  <c r="F53" i="1"/>
  <c r="F49" i="5"/>
  <c r="G49" i="5" s="1"/>
  <c r="E6" i="6"/>
  <c r="F6" i="6" s="1"/>
  <c r="F221" i="1"/>
  <c r="F236" i="1"/>
  <c r="F284" i="1"/>
  <c r="F296" i="1"/>
  <c r="F331" i="1"/>
  <c r="E52" i="7"/>
  <c r="F52" i="7" s="1"/>
  <c r="F109" i="1"/>
  <c r="F143" i="1"/>
  <c r="E20" i="6"/>
  <c r="F20" i="6" s="1"/>
  <c r="F235" i="1"/>
  <c r="F166" i="5"/>
  <c r="F43" i="7"/>
  <c r="F30" i="5"/>
  <c r="F36" i="1"/>
  <c r="G50" i="5"/>
  <c r="F103" i="1"/>
  <c r="F146" i="1"/>
  <c r="F186" i="1"/>
  <c r="T7" i="4"/>
  <c r="T44" i="4"/>
  <c r="U44" i="4" s="1"/>
  <c r="E32" i="6"/>
  <c r="F32" i="6" s="1"/>
  <c r="S7" i="4"/>
  <c r="U7" i="4" s="1"/>
  <c r="W7" i="4" s="1"/>
  <c r="N20" i="4"/>
  <c r="L25" i="4"/>
  <c r="S27" i="4"/>
  <c r="U27" i="4" s="1"/>
  <c r="F345" i="1"/>
  <c r="E66" i="7"/>
  <c r="F66" i="7" s="1"/>
  <c r="N25" i="4"/>
  <c r="T46" i="4"/>
  <c r="U46" i="4" s="1"/>
  <c r="F112" i="1"/>
  <c r="F188" i="1"/>
  <c r="F208" i="1"/>
  <c r="F140" i="5"/>
  <c r="G140" i="5" s="1"/>
  <c r="F23" i="1"/>
  <c r="F41" i="1"/>
  <c r="S25" i="4"/>
  <c r="F20" i="5"/>
  <c r="E33" i="7"/>
  <c r="F33" i="7" s="1"/>
  <c r="F24" i="1"/>
  <c r="G38" i="5"/>
  <c r="G133" i="5"/>
  <c r="F224" i="1"/>
  <c r="F299" i="1"/>
  <c r="F318" i="1"/>
  <c r="F347" i="1"/>
  <c r="T25" i="4"/>
  <c r="F167" i="5"/>
  <c r="G167" i="5" s="1"/>
  <c r="T28" i="4"/>
  <c r="S28" i="4"/>
  <c r="F40" i="5"/>
  <c r="G40" i="5" s="1"/>
  <c r="G114" i="5"/>
  <c r="G162" i="5"/>
  <c r="K8" i="4"/>
  <c r="F145" i="1"/>
  <c r="F58" i="1"/>
  <c r="F226" i="1"/>
  <c r="N40" i="4"/>
  <c r="T51" i="4"/>
  <c r="S51" i="4"/>
  <c r="U51" i="4" s="1"/>
  <c r="W51" i="4" s="1"/>
  <c r="K72" i="4"/>
  <c r="F113" i="1"/>
  <c r="F190" i="1"/>
  <c r="F77" i="1"/>
  <c r="F246" i="1"/>
  <c r="F310" i="1"/>
  <c r="F12" i="1"/>
  <c r="F78" i="1"/>
  <c r="F166" i="1"/>
  <c r="F271" i="1"/>
  <c r="G168" i="5"/>
  <c r="E12" i="6"/>
  <c r="F12" i="6" s="1"/>
  <c r="F7" i="5"/>
  <c r="G7" i="5" s="1"/>
  <c r="E23" i="7"/>
  <c r="F23" i="7" s="1"/>
  <c r="G46" i="5"/>
  <c r="F43" i="1"/>
  <c r="K45" i="4"/>
  <c r="F337" i="1"/>
  <c r="E85" i="7"/>
  <c r="F85" i="7" s="1"/>
  <c r="F27" i="1"/>
  <c r="F59" i="1"/>
  <c r="G70" i="5"/>
  <c r="F45" i="1"/>
  <c r="F79" i="1"/>
  <c r="F248" i="1"/>
  <c r="K29" i="4"/>
  <c r="E57" i="7"/>
  <c r="F57" i="7" s="1"/>
  <c r="N26" i="4"/>
  <c r="E17" i="5"/>
  <c r="G17" i="5" s="1"/>
  <c r="G126" i="5"/>
  <c r="E24" i="7"/>
  <c r="F24" i="7" s="1"/>
  <c r="F319" i="1"/>
  <c r="F333" i="1"/>
  <c r="F371" i="1"/>
  <c r="G97" i="5" l="1"/>
  <c r="G131" i="5"/>
  <c r="G166" i="5"/>
  <c r="G20" i="5"/>
  <c r="G101" i="5"/>
  <c r="G112" i="5"/>
  <c r="G30" i="5"/>
  <c r="G52" i="5"/>
  <c r="G134" i="5"/>
  <c r="W78" i="4"/>
  <c r="V78" i="4"/>
  <c r="G59" i="5"/>
  <c r="G60" i="5" s="1"/>
  <c r="U42" i="4"/>
  <c r="W42" i="4" s="1"/>
  <c r="U50" i="4"/>
  <c r="W50" i="4" s="1"/>
  <c r="G153" i="5"/>
  <c r="U53" i="4"/>
  <c r="W53" i="4" s="1"/>
  <c r="U49" i="4"/>
  <c r="V49" i="4" s="1"/>
  <c r="F10" i="8"/>
  <c r="F11" i="8" s="1"/>
  <c r="C18" i="8" s="1"/>
  <c r="G113" i="5"/>
  <c r="U52" i="4"/>
  <c r="W52" i="4" s="1"/>
  <c r="W80" i="4"/>
  <c r="W81" i="4" s="1"/>
  <c r="F41" i="6"/>
  <c r="F42" i="6" s="1"/>
  <c r="F43" i="6" s="1"/>
  <c r="C49" i="6" s="1"/>
  <c r="U25" i="4"/>
  <c r="W25" i="4" s="1"/>
  <c r="U28" i="4"/>
  <c r="W28" i="4" s="1"/>
  <c r="U5" i="4"/>
  <c r="W5" i="4" s="1"/>
  <c r="W43" i="4"/>
  <c r="V43" i="4"/>
  <c r="V25" i="4"/>
  <c r="V21" i="4"/>
  <c r="W21" i="4"/>
  <c r="W27" i="4"/>
  <c r="V27" i="4"/>
  <c r="T60" i="4"/>
  <c r="S60" i="4"/>
  <c r="T24" i="4"/>
  <c r="S24" i="4"/>
  <c r="L24" i="4"/>
  <c r="K26" i="4"/>
  <c r="F125" i="1"/>
  <c r="T36" i="4"/>
  <c r="L36" i="4"/>
  <c r="S36" i="4"/>
  <c r="F88" i="1"/>
  <c r="K13" i="4"/>
  <c r="G76" i="5"/>
  <c r="G77" i="5" s="1"/>
  <c r="T47" i="4"/>
  <c r="S47" i="4"/>
  <c r="E30" i="7"/>
  <c r="F30" i="7" s="1"/>
  <c r="F96" i="7" s="1"/>
  <c r="F97" i="7" s="1"/>
  <c r="F98" i="7" s="1"/>
  <c r="F309" i="1"/>
  <c r="W44" i="4"/>
  <c r="V44" i="4"/>
  <c r="T45" i="4"/>
  <c r="S45" i="4"/>
  <c r="T20" i="4"/>
  <c r="S20" i="4"/>
  <c r="L20" i="4"/>
  <c r="T14" i="4"/>
  <c r="S14" i="4"/>
  <c r="L14" i="4"/>
  <c r="L15" i="4"/>
  <c r="T15" i="4"/>
  <c r="S15" i="4"/>
  <c r="T37" i="4"/>
  <c r="S37" i="4"/>
  <c r="L37" i="4"/>
  <c r="C16" i="8"/>
  <c r="C8" i="9"/>
  <c r="C14" i="8"/>
  <c r="C7" i="9"/>
  <c r="C6" i="9"/>
  <c r="C5" i="9"/>
  <c r="C4" i="9"/>
  <c r="C19" i="8"/>
  <c r="C9" i="9"/>
  <c r="T40" i="4"/>
  <c r="L40" i="4"/>
  <c r="S40" i="4"/>
  <c r="T29" i="4"/>
  <c r="S29" i="4"/>
  <c r="U29" i="4" s="1"/>
  <c r="W29" i="4" s="1"/>
  <c r="F94" i="5"/>
  <c r="G94" i="5" s="1"/>
  <c r="F107" i="1"/>
  <c r="L35" i="4"/>
  <c r="T35" i="4"/>
  <c r="S35" i="4"/>
  <c r="T48" i="4"/>
  <c r="S48" i="4"/>
  <c r="U48" i="4" s="1"/>
  <c r="S72" i="4"/>
  <c r="T72" i="4"/>
  <c r="U72" i="4" s="1"/>
  <c r="T54" i="4"/>
  <c r="S54" i="4"/>
  <c r="U54" i="4"/>
  <c r="W54" i="4" s="1"/>
  <c r="T23" i="4"/>
  <c r="S23" i="4"/>
  <c r="U23" i="4" s="1"/>
  <c r="L23" i="4"/>
  <c r="T39" i="4"/>
  <c r="S39" i="4"/>
  <c r="U39" i="4" s="1"/>
  <c r="L39" i="4"/>
  <c r="F172" i="1"/>
  <c r="F147" i="5"/>
  <c r="G147" i="5" s="1"/>
  <c r="T8" i="4"/>
  <c r="S8" i="4"/>
  <c r="E77" i="7"/>
  <c r="F77" i="7" s="1"/>
  <c r="F356" i="1"/>
  <c r="S66" i="4"/>
  <c r="T66" i="4"/>
  <c r="U66" i="4" s="1"/>
  <c r="L22" i="4"/>
  <c r="T22" i="4"/>
  <c r="S22" i="4"/>
  <c r="U22" i="4" s="1"/>
  <c r="S6" i="4"/>
  <c r="T6" i="4"/>
  <c r="W46" i="4"/>
  <c r="V46" i="4"/>
  <c r="G31" i="5"/>
  <c r="G32" i="5" s="1"/>
  <c r="C17" i="8" l="1"/>
  <c r="G103" i="5"/>
  <c r="G104" i="5" s="1"/>
  <c r="U47" i="4"/>
  <c r="V47" i="4" s="1"/>
  <c r="W49" i="4"/>
  <c r="U37" i="4"/>
  <c r="V5" i="4"/>
  <c r="U45" i="4"/>
  <c r="V45" i="4" s="1"/>
  <c r="G169" i="5"/>
  <c r="G170" i="5" s="1"/>
  <c r="C176" i="5" s="1"/>
  <c r="C15" i="8"/>
  <c r="U36" i="4"/>
  <c r="C46" i="6"/>
  <c r="C47" i="6"/>
  <c r="U24" i="4"/>
  <c r="C50" i="6"/>
  <c r="C51" i="6"/>
  <c r="V42" i="4"/>
  <c r="C48" i="6"/>
  <c r="U40" i="4"/>
  <c r="W40" i="4" s="1"/>
  <c r="U60" i="4"/>
  <c r="W60" i="4" s="1"/>
  <c r="W61" i="4" s="1"/>
  <c r="W62" i="4" s="1"/>
  <c r="U35" i="4"/>
  <c r="W35" i="4" s="1"/>
  <c r="U20" i="4"/>
  <c r="V20" i="4" s="1"/>
  <c r="U15" i="4"/>
  <c r="W15" i="4" s="1"/>
  <c r="U14" i="4"/>
  <c r="W14" i="4" s="1"/>
  <c r="U6" i="4"/>
  <c r="W6" i="4" s="1"/>
  <c r="U8" i="4"/>
  <c r="W8" i="4" s="1"/>
  <c r="W37" i="4"/>
  <c r="V37" i="4"/>
  <c r="W20" i="4"/>
  <c r="W48" i="4"/>
  <c r="V48" i="4"/>
  <c r="W22" i="4"/>
  <c r="V22" i="4"/>
  <c r="W66" i="4"/>
  <c r="W67" i="4" s="1"/>
  <c r="W68" i="4" s="1"/>
  <c r="V66" i="4"/>
  <c r="W39" i="4"/>
  <c r="V39" i="4"/>
  <c r="V24" i="4"/>
  <c r="W24" i="4"/>
  <c r="C103" i="7"/>
  <c r="C14" i="9" s="1"/>
  <c r="C102" i="7"/>
  <c r="C13" i="9" s="1"/>
  <c r="C106" i="7"/>
  <c r="C17" i="9" s="1"/>
  <c r="C104" i="7"/>
  <c r="C15" i="9" s="1"/>
  <c r="C101" i="7"/>
  <c r="C12" i="9" s="1"/>
  <c r="C105" i="7"/>
  <c r="C16" i="9" s="1"/>
  <c r="W23" i="4"/>
  <c r="V23" i="4"/>
  <c r="W36" i="4"/>
  <c r="V36" i="4"/>
  <c r="C173" i="5"/>
  <c r="L13" i="4"/>
  <c r="T13" i="4"/>
  <c r="S13" i="4"/>
  <c r="U13" i="4" s="1"/>
  <c r="T26" i="4"/>
  <c r="S26" i="4"/>
  <c r="L26" i="4"/>
  <c r="U26" i="4"/>
  <c r="W72" i="4"/>
  <c r="W73" i="4" s="1"/>
  <c r="W74" i="4" s="1"/>
  <c r="V72" i="4"/>
  <c r="W9" i="4" l="1"/>
  <c r="V35" i="4"/>
  <c r="V40" i="4"/>
  <c r="W47" i="4"/>
  <c r="C175" i="5"/>
  <c r="C174" i="5"/>
  <c r="C177" i="5"/>
  <c r="W45" i="4"/>
  <c r="W55" i="4" s="1"/>
  <c r="W56" i="4" s="1"/>
  <c r="C84" i="4" s="1"/>
  <c r="C20" i="9" s="1"/>
  <c r="C178" i="5"/>
  <c r="V15" i="4"/>
  <c r="V60" i="4"/>
  <c r="V14" i="4"/>
  <c r="W13" i="4"/>
  <c r="W16" i="4" s="1"/>
  <c r="V13" i="4"/>
  <c r="W26" i="4"/>
  <c r="V26" i="4"/>
  <c r="W31" i="4"/>
  <c r="C88" i="4" l="1"/>
  <c r="C24" i="9" s="1"/>
  <c r="C89" i="4"/>
  <c r="C25" i="9" s="1"/>
  <c r="C85" i="4"/>
  <c r="C21" i="9" s="1"/>
  <c r="C87" i="4"/>
  <c r="C23" i="9" s="1"/>
  <c r="C86" i="4"/>
  <c r="C22" i="9" s="1"/>
</calcChain>
</file>

<file path=xl/sharedStrings.xml><?xml version="1.0" encoding="utf-8"?>
<sst xmlns="http://schemas.openxmlformats.org/spreadsheetml/2006/main" count="1436" uniqueCount="708">
  <si>
    <t>MINISTÉRIO PÚBLICO DA UNIÃO</t>
  </si>
  <si>
    <t>ESCOLA SUPERIOR DO MINISTÉRIO PÚBLICO DA UNIÃO</t>
  </si>
  <si>
    <t>COORDENADORIA DE ENGENHARIA</t>
  </si>
  <si>
    <t>INSUMOS DIVERSOS PARA FORMAÇÃO DE SALÁRIOS</t>
  </si>
  <si>
    <t>Mês de fechamento da planilha: MAI / 2026</t>
  </si>
  <si>
    <t>Referência SINAPI DF atualizada em MAI / 2026 = Tabela de insumos (03 / 2026)</t>
  </si>
  <si>
    <t>TABELA 1 - KIT DE FERRAMENTAS PARA MANUTENÇÃO DE SISTEMA HIDROSSANITÁRIO
(POR POSTO DE MECÂNICO DE BOMBEIRO HIDRÁULICO)</t>
  </si>
  <si>
    <t>ITEM</t>
  </si>
  <si>
    <t>DESCRIÇÃO</t>
  </si>
  <si>
    <t>UNIDADE</t>
  </si>
  <si>
    <t>QTDE</t>
  </si>
  <si>
    <t>MÉDIA</t>
  </si>
  <si>
    <t>VALOR MÉDIO TOTAL</t>
  </si>
  <si>
    <t>1.1</t>
  </si>
  <si>
    <t>Alicate de bico meia cana reto com cabo isolado 6”.</t>
  </si>
  <si>
    <t>Un.</t>
  </si>
  <si>
    <t>1.2</t>
  </si>
  <si>
    <t>Alicate de corte diagonal com cabo isolado 6”.</t>
  </si>
  <si>
    <t>1.3</t>
  </si>
  <si>
    <t>Alicate universal com cabo isolado 8”.</t>
  </si>
  <si>
    <t>1.4</t>
  </si>
  <si>
    <t>Chave para válvula de descarga Hydra.</t>
  </si>
  <si>
    <t>1.5</t>
  </si>
  <si>
    <t>Caixa metálica para ferramenta com divisão.</t>
  </si>
  <si>
    <t>Dutra Máquinas</t>
  </si>
  <si>
    <t>Loja do Mecânico</t>
  </si>
  <si>
    <t>1.6</t>
  </si>
  <si>
    <t>Chave inglesa (tipo GRIFO) Nº 14.</t>
  </si>
  <si>
    <t>Leroy Merlin</t>
  </si>
  <si>
    <t>Anhanguera Ferramentas</t>
  </si>
  <si>
    <t>1.7</t>
  </si>
  <si>
    <t>Chave inglesa (tipo GRIFO) Nº 18.</t>
  </si>
  <si>
    <t>1.8</t>
  </si>
  <si>
    <t>Chave inglesa (tipo GRIFO) Nº 36.</t>
  </si>
  <si>
    <t>1.9</t>
  </si>
  <si>
    <t>Desempenadeira de madeira 17x27cm.</t>
  </si>
  <si>
    <t>1.10</t>
  </si>
  <si>
    <t>Desentupidor manual de pia e lavatório.</t>
  </si>
  <si>
    <t>Amazon</t>
  </si>
  <si>
    <t>1.11</t>
  </si>
  <si>
    <t>Desentupidor manual de vaso sanitário.</t>
  </si>
  <si>
    <t>1.12</t>
  </si>
  <si>
    <t>Chave tipo fenda tamanho 3/16x4”.</t>
  </si>
  <si>
    <t>1.13</t>
  </si>
  <si>
    <t>Chave tipo fenda tamanho 3/16x6”.</t>
  </si>
  <si>
    <t>1.14</t>
  </si>
  <si>
    <t>Chave tipo fenda tamanho 5/16x8”.</t>
  </si>
  <si>
    <t>1.15</t>
  </si>
  <si>
    <t>Chave tipo fenda tamanho 1/8x3”.</t>
  </si>
  <si>
    <t>1.16</t>
  </si>
  <si>
    <t>Chave tipo fenda tamanho 1/4x6”.</t>
  </si>
  <si>
    <t>1.17</t>
  </si>
  <si>
    <t>Chave tipo Philips tamanho 3/16x4”.</t>
  </si>
  <si>
    <t>1.18</t>
  </si>
  <si>
    <t>Chave tipo Philips tamanho 3/16x6”.</t>
  </si>
  <si>
    <t>1.19</t>
  </si>
  <si>
    <t>Chave tipo Philips tamanho 5/16x8”.</t>
  </si>
  <si>
    <t>1.20</t>
  </si>
  <si>
    <t>Chave tipo Philips tamanho 1/8x3”.</t>
  </si>
  <si>
    <t>1.21</t>
  </si>
  <si>
    <t>Chave tipo Philips tamanho 1/4x6”.</t>
  </si>
  <si>
    <t>1.22</t>
  </si>
  <si>
    <t>Lima chata bastarda 12" (300mm), aço carbono temperado, dureza mínima 58 HRC, picado duplo, com cabo. Referência: Vonder (ou equivalente técnico).</t>
  </si>
  <si>
    <t>1.23</t>
  </si>
  <si>
    <t>Lima meia cana bastarda 12" (300mm), aço carbono temperado, dureza mínima 58 HRC, picado duplo nas faces plana e côncava, com cabo. Referência: Vonder (ou equivalente técnico).</t>
  </si>
  <si>
    <t>Cofermeta</t>
  </si>
  <si>
    <t>1.24</t>
  </si>
  <si>
    <t>Trena com 10m.</t>
  </si>
  <si>
    <t>1.25</t>
  </si>
  <si>
    <t>Alicate bomba d’água / bico de papagaio 12”.</t>
  </si>
  <si>
    <t>1.26</t>
  </si>
  <si>
    <t>Colher de pedreiro oval 8" (200mm), aço carbono especial temperado, cabo em madeira envernizada com guarnição metálica protetora, haste soldada pelo processo TIG. Referência: Tramontina 77358/085 (ou equivalente técnico).</t>
  </si>
  <si>
    <t>TABELA 2 - KIT DE FERRAMENTAS PARA MANUTENÇÃO DE SISTEMA ELÉTRICO
(POR POSTO DE TÉCNICO EM ELETROTÉCNICA)</t>
  </si>
  <si>
    <t>2.1</t>
  </si>
  <si>
    <t>2.2</t>
  </si>
  <si>
    <t>2.3</t>
  </si>
  <si>
    <t>2.4</t>
  </si>
  <si>
    <t>2.5</t>
  </si>
  <si>
    <t>Detector de tensão sem contato tipo caneta, faixa de detecção de 90 a 1000V AC, indicação sonora e luminosa de presença de tensão, classificação de segurança mínima CAT II 1000V conforme IEC 61010, alimentação por pilhas AAA. Referência: Minipa EZAlert II (ou equivalente técnico).</t>
  </si>
  <si>
    <t>2.6</t>
  </si>
  <si>
    <t>Chave isolada tipo fenda tamanho 3/16x4”.</t>
  </si>
  <si>
    <t>Ferramentas Gerais</t>
  </si>
  <si>
    <t>2.7</t>
  </si>
  <si>
    <t>Chave isolada tipo fenda tamanho 3/16x6”.</t>
  </si>
  <si>
    <t>2.8</t>
  </si>
  <si>
    <t>Chave isolada tipo fenda tamanho 5/16x8”.</t>
  </si>
  <si>
    <t>2.9</t>
  </si>
  <si>
    <t>Chave isolada tipo fenda tamanho 1/8x3”.</t>
  </si>
  <si>
    <t>2.10</t>
  </si>
  <si>
    <t>Chave isolada tipo fenda tamanho 1/4x6”.</t>
  </si>
  <si>
    <t>2.11</t>
  </si>
  <si>
    <t>Chave isolada tipo Philips tamanho 3/16x4”.</t>
  </si>
  <si>
    <t>2.12</t>
  </si>
  <si>
    <t>Chave isolada tipo Philips tamanho 3/16x6”.</t>
  </si>
  <si>
    <t>2.13</t>
  </si>
  <si>
    <t>Chave isolada tipo Philips tamanho 5/16x8”.</t>
  </si>
  <si>
    <t>2.14</t>
  </si>
  <si>
    <t>Chave isolada tipo Philips tamanho 1/8x3”.</t>
  </si>
  <si>
    <t>2.15</t>
  </si>
  <si>
    <t>Chave isolada tipo Philips tamanho 1/4x6”.</t>
  </si>
  <si>
    <t>2.16</t>
  </si>
  <si>
    <t>Guia passa fio com alma de aço, rolo com 20m.</t>
  </si>
  <si>
    <t>2.17</t>
  </si>
  <si>
    <t>Alicate Automático, Ajustável, Desencapador e Crimpador de Fios, Amarelo/Preto, 203mm - 8”.</t>
  </si>
  <si>
    <t>2.18</t>
  </si>
  <si>
    <t>Alicate prensa terminal tubular.</t>
  </si>
  <si>
    <t>2.19</t>
  </si>
  <si>
    <t>Serrote em aço para gesso.</t>
  </si>
  <si>
    <t>2.20</t>
  </si>
  <si>
    <t>Jogo de chaves Torx (torque), curta tipo L com 9 peças.</t>
  </si>
  <si>
    <t>2.21</t>
  </si>
  <si>
    <t>Lanterna de cabeça com tecnologia LED, fluxo luminoso mínimo de 120 lm, recarregável por USB ou a pilhas, ajuste angular de inclinação, faixa elástica ajustável, grau de proteção mínimo IP44. Referência: Vonder LCV 120 (ou equivalente técnico).</t>
  </si>
  <si>
    <t>2.22</t>
  </si>
  <si>
    <t>Cinto de ferramentas.</t>
  </si>
  <si>
    <t>2.23</t>
  </si>
  <si>
    <t>Ferro de solda 30W 220v.</t>
  </si>
  <si>
    <t>TABELA 3 - EQUIPAMENTOS PARA MANUTENÇÃO DE SISTEMA ELÉTRICO
(POR POSTO DE TÉCNICO EM ELETROTÉCNICA)</t>
  </si>
  <si>
    <t>3.1</t>
  </si>
  <si>
    <t>Alicate amperímetro digital, true RMS. Referência: Minipa ET-3320A (ou equivalente técnico).</t>
  </si>
  <si>
    <t>3.2</t>
  </si>
  <si>
    <t>Termômetro digital infravermelho de temperatura.</t>
  </si>
  <si>
    <t>3.3</t>
  </si>
  <si>
    <t>Terrômetro digital portátil.</t>
  </si>
  <si>
    <t>3.4</t>
  </si>
  <si>
    <t>Identificador/rastreador de circuitos e disjuntores eletrônico, com transmissor e receptor, faixa de detecção compatível com instalações prediais (tensão de operação ≥ 100V AC), sinal sonoro e luminoso, acompanha acessórios de conexão. Referência: Zircon BreakerID Pro (ou equivalente técnico).</t>
  </si>
  <si>
    <t>Palácio das Ferramentas</t>
  </si>
  <si>
    <t>TABELA 4 - KIT DE FERRAMENTAS PARA MANUTENÇÃO DE SISTEMA DE REDE ESTRUTURADA
(POR POSTO DE TÉCNICO EM TELECOMUNICAÇÕES)</t>
  </si>
  <si>
    <t>4.1</t>
  </si>
  <si>
    <t>Alicate de crimpagem para conectorização de cabeamento UTP (RJ-45, RJ-11 e RJ-9).</t>
  </si>
  <si>
    <t>4.2</t>
  </si>
  <si>
    <t>Alicate de bico meia cana reto com cabo isolado 6”</t>
  </si>
  <si>
    <t>4.3</t>
  </si>
  <si>
    <t>4.4</t>
  </si>
  <si>
    <t>4.5</t>
  </si>
  <si>
    <t>Bolsa em lona para ferramentas fundo emborrachado.</t>
  </si>
  <si>
    <t>4.6</t>
  </si>
  <si>
    <t>Decapador de cabo Cat. 5e / Cat. 6.</t>
  </si>
  <si>
    <t>4.7</t>
  </si>
  <si>
    <t>Alicate de inserção telefonia Punch Down 314kr com impacto e corte.</t>
  </si>
  <si>
    <t>4.8</t>
  </si>
  <si>
    <t>Jogo de chaves Fenda e Philips (14 peças).</t>
  </si>
  <si>
    <t>4.9</t>
  </si>
  <si>
    <t>Jogo de chave combinada estrela e boca  com 12 peças (6 a 22mm).</t>
  </si>
  <si>
    <t>4.10</t>
  </si>
  <si>
    <t>Arco de serra 12”.</t>
  </si>
  <si>
    <t>4.11</t>
  </si>
  <si>
    <t>Ventosa Simples 30 kg.</t>
  </si>
  <si>
    <t>4.12</t>
  </si>
  <si>
    <t>TABELA 5 - EQUIPAMENTOS PARA MANUTENÇÃO DE SISTEMA DE REDE ESTRUTURADA
(POR POSTO DE TÉCNICO EM TELECOMUNICAÇÕES)</t>
  </si>
  <si>
    <t>5.1</t>
  </si>
  <si>
    <t>5.2</t>
  </si>
  <si>
    <t>Localizador de cabos RJ-45 zumbidor Tx1500 Multitoc</t>
  </si>
  <si>
    <t>5.3</t>
  </si>
  <si>
    <t>Testador de cabos MT200 modelos RJ11, RJ45, USB e BNC.</t>
  </si>
  <si>
    <t>TABELA 6 - KIT DE FERRAMENTAS PARA MANUTENÇÃO DE SISTEMA DE CLIMATIZAÇÃO
(POR POSTO DE MECÂNICO DE REFRIGERAÇÃO)</t>
  </si>
  <si>
    <t>6.1</t>
  </si>
  <si>
    <t>6.2</t>
  </si>
  <si>
    <t>Alicate de corte diagonal com cabo isolado 6”</t>
  </si>
  <si>
    <t>6.3</t>
  </si>
  <si>
    <t>6.4</t>
  </si>
  <si>
    <t>Jogo de soquete estriado (18 peças).</t>
  </si>
  <si>
    <t>6.5</t>
  </si>
  <si>
    <t>Chave Inglesa 10”.</t>
  </si>
  <si>
    <t>6.6</t>
  </si>
  <si>
    <t>Chave Inglesa 12”.</t>
  </si>
  <si>
    <t>6.7</t>
  </si>
  <si>
    <t>Chave Inglesa 15”.</t>
  </si>
  <si>
    <t>6.8</t>
  </si>
  <si>
    <t>Jogo de chaves Allen (13 peças de 0,5mm à 3/8”).</t>
  </si>
  <si>
    <t>6.9</t>
  </si>
  <si>
    <t>Jogo de chaves Estrela (8 peças de 6 a 22mm).</t>
  </si>
  <si>
    <t>6.10</t>
  </si>
  <si>
    <t>6.11</t>
  </si>
  <si>
    <t>Conjunto Manifold com engates e mangueiras R410A / R32. Referência: Suryha (ou equivalente técnico).</t>
  </si>
  <si>
    <t>6.12</t>
  </si>
  <si>
    <t>Jogo de flangeador e cortador de tubos.</t>
  </si>
  <si>
    <t>6.13</t>
  </si>
  <si>
    <t>Kit Maçarico portátil com cilindro de gás Mapp (400g).</t>
  </si>
  <si>
    <t>6.14</t>
  </si>
  <si>
    <t>6.15</t>
  </si>
  <si>
    <t>Nível de mão 12”.</t>
  </si>
  <si>
    <t>6.16</t>
  </si>
  <si>
    <t>Kit curvador de tubos 1/4” a 7/8”.</t>
  </si>
  <si>
    <t>6.17</t>
  </si>
  <si>
    <t>Alicate de pressão 10”.</t>
  </si>
  <si>
    <t>6.18</t>
  </si>
  <si>
    <t>6.19</t>
  </si>
  <si>
    <t>6.20</t>
  </si>
  <si>
    <t>Cinto porta-ferramentas para eletricista, confeccionado em couro/nylon, com múltiplos compartimentos e bolsos para acomodamento de ferramentas manuais, regulagem ajustável, resistência mínima à tração compatível com uso profissional. Referência: Tramontina PRO 44952/420 (ou equivalente técnico).</t>
  </si>
  <si>
    <t>6.21</t>
  </si>
  <si>
    <t>6.22</t>
  </si>
  <si>
    <t>Alicate lacrador de tubos.</t>
  </si>
  <si>
    <t>TABELA 7 - EQUIPAMENTOS PARA MANUTENÇÃO DE SISTEMA DE CLIMATIZAÇÃO
(POR POSTO DE MECÂNICO DE REFRIGERAÇÃO)</t>
  </si>
  <si>
    <t>7.1</t>
  </si>
  <si>
    <t>Balança digital para gás refrigerante.</t>
  </si>
  <si>
    <t>7.2</t>
  </si>
  <si>
    <t>Cilindro para nitrogênio 7L (1m³).</t>
  </si>
  <si>
    <t>7.3</t>
  </si>
  <si>
    <t>7.4</t>
  </si>
  <si>
    <t>Vacuômetro digital. Referência: TESTO 552 (ou equivalente técnico).</t>
  </si>
  <si>
    <t>7.5</t>
  </si>
  <si>
    <t>Kit para limpeza de ar condicionado split, 16L, com pulverizador e coletor de resíduos. Referência: GBMAK CLEAN (ou equivalente técnico).</t>
  </si>
  <si>
    <t>7.6</t>
  </si>
  <si>
    <t>7.7</t>
  </si>
  <si>
    <t>Bomba lavadora de pressão para limpeza de ar condicionado split, potência mínima de 80W, pressão de trabalho de 0,4 a 1,0 MPa (58 a 145 PSI), vazão mínima de 4 L/min, funcionamento automático, bivolt, com mangueira de no mínimo 5 metros. Referência: EOS PCW-4S (ou equivalente técnico).</t>
  </si>
  <si>
    <t>7.8</t>
  </si>
  <si>
    <t>Bomba de vácuo para sistemas de refrigeração e ar condicionado, duplo estágio, capacidade mínima de 12 CFM, tensão bivolt (110/220V), vácuo final de até 15 mícrons, com óleo lubrificante incluso. Referência: EOS 12CFM Duplo Estágio (ou equivalente técnico).</t>
  </si>
  <si>
    <t>7.9</t>
  </si>
  <si>
    <t>Válvula otimizadora de vácuo, com removedor de núcleo, para conexões 1/4” e 5/16”, com adaptador para 3/8” para mangueira de vácuo. Referência: Suryha (ou equivalente técnico).</t>
  </si>
  <si>
    <t>7.10</t>
  </si>
  <si>
    <t>Mangueira de vácuo reforçada para equipamentos de refrigeração.</t>
  </si>
  <si>
    <t>7.11</t>
  </si>
  <si>
    <t>Monitor de qualidade do ar, que realize medições de níveis de PM2.5, PM10, partículas, CO2, HCHO, temperatura e umidade. Portátil. Referência: Elitch Temtop M2000 (ou equivalente técnico).</t>
  </si>
  <si>
    <t>TABELA 8 - KIT DE FERRAMENTAS PARA USO COMUM
(TODOS OS POSTOS)</t>
  </si>
  <si>
    <t>8.1</t>
  </si>
  <si>
    <t>8.2</t>
  </si>
  <si>
    <t>8.3</t>
  </si>
  <si>
    <t>Balde plástico preto para obra 10 a 12 litros.</t>
  </si>
  <si>
    <t>8.4</t>
  </si>
  <si>
    <t>Broxa retangular grande para serviços diversos.</t>
  </si>
  <si>
    <t>8.5</t>
  </si>
  <si>
    <t>Desempenadeira de aço lisa para massa corrida, 12 x 30 cm.</t>
  </si>
  <si>
    <t>8.6</t>
  </si>
  <si>
    <t>Desempenadeira de aço, dentada, para argamassa, 10 x 10 mm x 38 cm.</t>
  </si>
  <si>
    <t>8.7</t>
  </si>
  <si>
    <t>Desempenadeira de madeira 17 x 27 cm.</t>
  </si>
  <si>
    <t>8.8</t>
  </si>
  <si>
    <t>Esquadro de alumínio com 30 cm.</t>
  </si>
  <si>
    <t>8.9</t>
  </si>
  <si>
    <t>8.10</t>
  </si>
  <si>
    <t>8.11</t>
  </si>
  <si>
    <t>8.12</t>
  </si>
  <si>
    <t>8.13</t>
  </si>
  <si>
    <t>8.14</t>
  </si>
  <si>
    <t>8.15</t>
  </si>
  <si>
    <t>8.16</t>
  </si>
  <si>
    <t>8.17</t>
  </si>
  <si>
    <t>8.18</t>
  </si>
  <si>
    <t>8.19</t>
  </si>
  <si>
    <t>8.20</t>
  </si>
  <si>
    <t>8.21</t>
  </si>
  <si>
    <t>Espátula metálica 4 cm.</t>
  </si>
  <si>
    <t>8.22</t>
  </si>
  <si>
    <t>Espátula metálica 8 cm.</t>
  </si>
  <si>
    <t>8.23</t>
  </si>
  <si>
    <t>Espátula metálica 12 cm.</t>
  </si>
  <si>
    <t>8.24</t>
  </si>
  <si>
    <t>Marreta com 1 kg.</t>
  </si>
  <si>
    <t>8.25</t>
  </si>
  <si>
    <t>Marreta com 3 kg.</t>
  </si>
  <si>
    <t>8.26</t>
  </si>
  <si>
    <t>Marreta de borracha.</t>
  </si>
  <si>
    <t>8.27</t>
  </si>
  <si>
    <t>Martelo tipo unha grande 27 mm.</t>
  </si>
  <si>
    <t>8.28</t>
  </si>
  <si>
    <t>8.29</t>
  </si>
  <si>
    <t>Pistola aplicadora de silicone / calafetagem manual, corpo em chapa de aço carbono com pintura eletrostática, indicada para tubos de 280 ml / 300 g, gatilho metálico com retorno automático, hastes em aço, haste de desobstrução inclusa. Referência: Tramontina Master 43199/002 (ou equivalente técnico).</t>
  </si>
  <si>
    <t>Um.</t>
  </si>
  <si>
    <t>8.30</t>
  </si>
  <si>
    <t>Pistola grande para cola quente, 220 V  monofásico.</t>
  </si>
  <si>
    <t>8.31</t>
  </si>
  <si>
    <t>Ponteiro de metal 12”.</t>
  </si>
  <si>
    <t>8.32</t>
  </si>
  <si>
    <t>Ponteiro de metal 8”.</t>
  </si>
  <si>
    <t>8.33</t>
  </si>
  <si>
    <t>Prumo de mão com 500 g.</t>
  </si>
  <si>
    <t>8.34</t>
  </si>
  <si>
    <t>Rebitador manual tipo alicate.</t>
  </si>
  <si>
    <t>8.35</t>
  </si>
  <si>
    <t>Serra copo diamantada 1” com guia.</t>
  </si>
  <si>
    <t>8.36</t>
  </si>
  <si>
    <t>Serra copo diamantada 3/4” com guia.</t>
  </si>
  <si>
    <t>8.37</t>
  </si>
  <si>
    <t>8.38</t>
  </si>
  <si>
    <t>Serrote em aço para madeira 20’’.</t>
  </si>
  <si>
    <t>8.39</t>
  </si>
  <si>
    <t>Talhadeira chata 12” de metal (30 cm).</t>
  </si>
  <si>
    <t>8.40</t>
  </si>
  <si>
    <t>Talhadeira chata 10” de metal (25 cm).</t>
  </si>
  <si>
    <t>Diafer</t>
  </si>
  <si>
    <t>8.41</t>
  </si>
  <si>
    <t>8.42</t>
  </si>
  <si>
    <t>Pincel 2".</t>
  </si>
  <si>
    <t>8.43</t>
  </si>
  <si>
    <t>Pincel 3/4”.</t>
  </si>
  <si>
    <t>8.44</t>
  </si>
  <si>
    <t>Pincel 1/2”.</t>
  </si>
  <si>
    <t>8.45</t>
  </si>
  <si>
    <t>Escova de nylon manual.</t>
  </si>
  <si>
    <t>8.46</t>
  </si>
  <si>
    <t>Escova de aço manual.</t>
  </si>
  <si>
    <t>8.47</t>
  </si>
  <si>
    <t>Carrinho de mão reforçado com pneu e câmara.</t>
  </si>
  <si>
    <t>8.48</t>
  </si>
  <si>
    <t>Enxada com cabo.</t>
  </si>
  <si>
    <t>8.49</t>
  </si>
  <si>
    <t>Pá com cabo.</t>
  </si>
  <si>
    <t>8.50</t>
  </si>
  <si>
    <t>Picareta com cabo.</t>
  </si>
  <si>
    <t>8.51</t>
  </si>
  <si>
    <t>Mangueira de nível, 100 metros.</t>
  </si>
  <si>
    <t>8.52</t>
  </si>
  <si>
    <t>Corda multiúso 16 mm rolo com 85 m.</t>
  </si>
  <si>
    <t>8.53</t>
  </si>
  <si>
    <t>Jogo de escovas circulares de aço para furadeira/parafusadeira, com haste sextavada 1/4" ou redonda 6mm, contendo no mínimo 3 peças (escova plana circular, escova copo pequena e escova copo grande), cerdas de aço carbono, velocidade máxima de 4.500 rpm. Referência: Vonder (ou equivalente técnico).</t>
  </si>
  <si>
    <t>8.54</t>
  </si>
  <si>
    <t>Jogo de pontas bits para parafusadeira, haste sextavada 1/4", aço cromo-vanádio, contendo no mínimo 10 peças com ponteiras Phillips (PH1, PH2, PH3) e fenda (SL3, SL4, SL5, SL6), comprimento padrão de 50mm. Referência: Makita D-15693 (ou equivalente técnico).</t>
  </si>
  <si>
    <t>8.55</t>
  </si>
  <si>
    <t>Estilete profissional largo, lâmina segmentada de 25mm de largura em aço, corpo em plástico reforçado com revestimento emborrachado, guia metálico, trava deslizante da lâmina, compartimento interno para lâminas sobressalentes. Referência: Vonder (ou equivalente técnico).</t>
  </si>
  <si>
    <t>8.56</t>
  </si>
  <si>
    <t>Tesoura/alicate para corte de chapa tipo aviação, corte reto, fabricada em aço especial tratado termicamente, cabo com revestimento injetado antiderrapante, capacidade de corte em aço de até 1,2mm e aço inox até 0,8mm. Referência: Gedore Red R93310141 (ou equivalente técnico).</t>
  </si>
  <si>
    <t>8.57</t>
  </si>
  <si>
    <t>8.58</t>
  </si>
  <si>
    <t>8.59</t>
  </si>
  <si>
    <t>8.60</t>
  </si>
  <si>
    <t>Grampo multiúso com mola, tipo sargento alicate prendedor, 6", corpo em plástico resistente. Referência: Vonder (ou equivalente técnico).</t>
  </si>
  <si>
    <t>8.61</t>
  </si>
  <si>
    <t>Jogo serra copo com 6 serras, diametro variando de 15 mm a 60 mm.</t>
  </si>
  <si>
    <t>TABELA 9 - EQUIPAMENTOS PARA USO COMUM
(TODOS OS POSTOS)</t>
  </si>
  <si>
    <t>9.1</t>
  </si>
  <si>
    <t>Escada de fibra de vidro com 5 degraus.</t>
  </si>
  <si>
    <t>9.2</t>
  </si>
  <si>
    <t>Escada de fibra de vidro tipo tesoura 7 ou 8 degraus.</t>
  </si>
  <si>
    <t>9.3</t>
  </si>
  <si>
    <t>Furadeira de impacto de média potência com martelete, 220 V monofásico. Referência: Bosch GSB 13 RE (ou equivalente técnico).</t>
  </si>
  <si>
    <t>9.4</t>
  </si>
  <si>
    <t>Lanterna LED, grande, holofote, bateria recarregável.</t>
  </si>
  <si>
    <t>9.5</t>
  </si>
  <si>
    <t>Serra mármore, 220 V monofásico. Referência: Bosch GDC 150 TITAN (ou equivalente técnico).</t>
  </si>
  <si>
    <t>9.6</t>
  </si>
  <si>
    <t>Lavadora de alta pressão com acessórios, com pelo menos 1000 lbs, 220 V monofásico.</t>
  </si>
  <si>
    <t>9.7</t>
  </si>
  <si>
    <t>Compressor de ar, 220 V, 1,5 Hp, com reservatório de 20 litros, protetor térmico, sistema de desligamento automático, engate rápido com conector. Referência: Schulz (ou equivalente técnico).</t>
  </si>
  <si>
    <t>9.8</t>
  </si>
  <si>
    <t>Serra circular, 220 V monofásico. Referência: Bosch GKS 150  (ou equivalente técnico).</t>
  </si>
  <si>
    <t>9.9</t>
  </si>
  <si>
    <t>Serra tico-tico, 220 V monofásico. Referência: Bosch GST 750 (ou equivalente técnico).</t>
  </si>
  <si>
    <t>9.10</t>
  </si>
  <si>
    <t>Máquina inversora de solda, 2 em 1: Eletrodos e MIG sem gás, até 6 kg, proteção contra sobrecarga, 220 V.</t>
  </si>
  <si>
    <t>9.11</t>
  </si>
  <si>
    <t>Martelete SDS Plus, com adaptador para broca comum, 220V monofásico. Referência: Bosch GBH 2-24 Professional (ou equivalente técnico).</t>
  </si>
  <si>
    <t>9.12</t>
  </si>
  <si>
    <t>Rotulador eletrônico. Referência: Brother PT-80 (ou equivalente técnico).</t>
  </si>
  <si>
    <t>9.13</t>
  </si>
  <si>
    <t>Escada extensiva de fibra de vidro 13 degraus.</t>
  </si>
  <si>
    <t>9.14</t>
  </si>
  <si>
    <t>Escada extensiva de fibra de vidro 6 metros.</t>
  </si>
  <si>
    <t>9.15</t>
  </si>
  <si>
    <t>Parafusadeira / furadeira de impacto a bateria, tensão da bateria de íons de lítio de 20V, portátil com carregador, acompanha 2 baterias e maleta. Referência: DeWalt DCD7781D2-BR (ou equivalente técnico).</t>
  </si>
  <si>
    <t>9.16</t>
  </si>
  <si>
    <t>Lixadeira roto-orbital elétrica, disco de 125mm (5"), potência mínima de 280W, velocidade de oscilação ajustável, sistema de coleta de pó, com chave de variação de velocidade. Referência: Bosch GEX 125 (ou equivalente técnico).</t>
  </si>
  <si>
    <t>9.17</t>
  </si>
  <si>
    <t>Escada de alumínio dupla, reforçada, com 5 degraus, capacidade de carga mínima de 120 kg, fabricada em liga de alumínio estrutural, conforme portaria INMETRO nº 219/2021. Referência: Alulev AP105 (ou equivalente técnico).</t>
  </si>
  <si>
    <t>9.18</t>
  </si>
  <si>
    <t>Nível a laser autonivelante de 3 linhas cruzadas (2 verticais + 1 horizontal ou equivalente), alcance mínimo de 15 m, precisão de ±0,5 mm/m, faixa de autonivelamento de ±4°, grau de proteção IP54, com maleta de transporte. Referência: Bosch GLL 3-80 (ou equivalente técnico).</t>
  </si>
  <si>
    <t>9.19</t>
  </si>
  <si>
    <t>Moto esmeril de bancada, 220 V monofásico, 360 W. Referência: Motomil MMI-50BV (ou equivalente técnico).</t>
  </si>
  <si>
    <t>9.20</t>
  </si>
  <si>
    <t>Furadeira de bancada, 5 velocidades, 1/3 Hp, mandril de 1/2”, 220 V monofásico. Referência: Schulz FB13 (ou equivalente técnico).</t>
  </si>
  <si>
    <t>TABELA 10 - KIT BÁSICO DE EQUIPAMENTOS DE PROTEÇÃO INDIVIDUAL E COLETIVA (EPI) E (EPC)</t>
  </si>
  <si>
    <t>10.1</t>
  </si>
  <si>
    <t>Par de Luvas em borracha para alta tensão com resistência 2,5 kV, para tensão máxima de uso de até 500 V e até 1000 V.</t>
  </si>
  <si>
    <t>10.2</t>
  </si>
  <si>
    <t>Capa de chuva impermeável PVC forrado com capuz</t>
  </si>
  <si>
    <t>10.3</t>
  </si>
  <si>
    <t>Par de Bota de borracha cano longo 40 e 44.</t>
  </si>
  <si>
    <t>10.4</t>
  </si>
  <si>
    <t>Óculos para soldador com 2 lentes (fume e transparente).</t>
  </si>
  <si>
    <t>10.5</t>
  </si>
  <si>
    <t>Avental para marceneiro.</t>
  </si>
  <si>
    <t>10.6</t>
  </si>
  <si>
    <t>Par de luva, de malha preta, com bolinhas em PVC, cor preto.</t>
  </si>
  <si>
    <t>10.7</t>
  </si>
  <si>
    <t>Abafador de ruídos (protetor auricular) tipo concha/fone. Atenuação mínima de 16 dB.</t>
  </si>
  <si>
    <t>10.8</t>
  </si>
  <si>
    <t>Cone sinalizador em polietileno, na cor laranja, com fita reflexiva tamanho 50 cm.</t>
  </si>
  <si>
    <t>10.9</t>
  </si>
  <si>
    <t>Fita plástica zebrada para demarcação, nas cores intercaladas de preto e amarelo, com no mínimo 70mm x 200m.</t>
  </si>
  <si>
    <t>10.10</t>
  </si>
  <si>
    <t>Placa sinalizadora “EM MANUTENÇÃO” tipo cavalete.</t>
  </si>
  <si>
    <t>10.11</t>
  </si>
  <si>
    <t>Capacete de proteção Classe B, com carneira.</t>
  </si>
  <si>
    <t>10.12</t>
  </si>
  <si>
    <t>Jugular para capacete. Referência: Plastcor (ou equivalente técnico).</t>
  </si>
  <si>
    <t>10.13</t>
  </si>
  <si>
    <t>Filtro para máscara Poeira. Referência: 3M 5N11 - PAR (ou equivalente técnico).</t>
  </si>
  <si>
    <t>10.14</t>
  </si>
  <si>
    <t>Par de Luva em látex multiuso.</t>
  </si>
  <si>
    <t>10.15</t>
  </si>
  <si>
    <t>Óculos de proteção -Incolor. Referência: SPECTRA 2000 (ou equivalente técnico).</t>
  </si>
  <si>
    <t>10.16</t>
  </si>
  <si>
    <t>Protetor auricular tipo plug, em silicone e cordão em PVC, atenuação mínima de 14 dB. Referência: VONDER (ou equivalente técnico).</t>
  </si>
  <si>
    <t>10.17</t>
  </si>
  <si>
    <t>Protetor solar, FPS-30, embalagem com 1 litros.</t>
  </si>
  <si>
    <t>10.18</t>
  </si>
  <si>
    <t>Cinto de segurança tipo paraquedista/alpinista com fivelas para regulagens e argola dorsal para fixação de talabartes. Para usuários até 100 kg.</t>
  </si>
  <si>
    <t>10.19</t>
  </si>
  <si>
    <t>Colete tipo X laranja com faixa reflexiva prata.</t>
  </si>
  <si>
    <t>10.20</t>
  </si>
  <si>
    <t>Luva de vaqueta para cobertura punho de 20 cm, o par.</t>
  </si>
  <si>
    <t>10.21</t>
  </si>
  <si>
    <t>Talabarte em fita Y com absorvedor impacto (ref. YCE55) com mosquetão oval com trava rosca em aço carbono, aço inoxidável ou alumínio, conforme NBR 15837.</t>
  </si>
  <si>
    <t>10.22</t>
  </si>
  <si>
    <t>Boné árabe.</t>
  </si>
  <si>
    <t>10.23</t>
  </si>
  <si>
    <t>Óculos de proteção, cor preto.</t>
  </si>
  <si>
    <t>10.24</t>
  </si>
  <si>
    <t>Manguito (mangote) de proteção contra cortes para braços e antebraços, resistência a cortes nível 3 ou superior conforme EN 388, material HPPE ou equivalente, comprimento mínimo de 40cm, com fecho em velcro, CA válido emitido pelo MTE. Referência: Volk Cut Guard (ou equivalente técnico).</t>
  </si>
  <si>
    <t>10.25</t>
  </si>
  <si>
    <t>Macacão de proteção descartável, material polipropileno laminado (TNT) ou Tyvek®, gramatura mínima de 50g/m², impermeável, tipo 6 conforme EN 13982, fechamento frontal por zíper duplo, elástico em punhos, tornozelos e cintura, CA válido emitido pelo MTE. Referência: Teknoluvas (ou equivalente técnico).</t>
  </si>
  <si>
    <t>10.26</t>
  </si>
  <si>
    <t>Macacão de saneamento em PVC/Trevira com bota e luvas acopladas, impermeável, soldagem eletrônica nas costuras, fechamento frontal por zíper e botão de pressão, capuz integrado, CA válido emitido pelo MTE. Referência: Brascamp CA 28445 (ou equivalente técnico).</t>
  </si>
  <si>
    <t>10.27</t>
  </si>
  <si>
    <t>Detector multigás portátil para espaços confinados, monitoramento simultâneo de 4 gases (O₂, LEL, CO, H₂S), alarmes sonoro e visual, certificado para uso conforme NR-33, com certificado de calibração, CA válido. Referência: Honeywell BW Ultra (ou equivalente técnico).</t>
  </si>
  <si>
    <t>10.28</t>
  </si>
  <si>
    <t>Insuflador/exaustor de ar elétrico portátil para ventilação de espaços confinados, diâmetro mínimo de 200mm, grau de proteção mínimo IP54, com duto flexível aluminizado de no mínimo 10 metros, em conformidade com NR-33. Referência: Amprot (ou equivalente técnico).</t>
  </si>
  <si>
    <t>10.29</t>
  </si>
  <si>
    <t>Sistema de resgate para espaços confinados composto por tripé em alumínio com pernas telescópicas ajustáveis e guincho manual com cabo de aço galvanizado de no mínimo 10 metros, capacidade mínima de carga de 135 kg, em conformidade com NR-33 / NBR 16577. Referência: Ledger (ou equivalente técnico).</t>
  </si>
  <si>
    <t>10.30</t>
  </si>
  <si>
    <t>Respirador purificador de ar tipo peça semifacial reutilizável, com dois receptáculos para cartuchos químicos (rosca bayonet), elastômero sintético, tamanho médio, CA válido emitido pelo MTE, compatível com cartuchos para gases e vapores orgânicos. Referência: 3M Série 6200 (ou equivalente técnico).</t>
  </si>
  <si>
    <t>10.31</t>
  </si>
  <si>
    <t>Cartucho químico de substituição para respirador semifacial, proteção contra vapores orgânicos e gases ácidos (classe A1B1 conforme EN 14387), conexão tipo bayonet, compatível com respiradores semifaciais padrão, CA válido. Referência: 3M 6003 (ou equivalente técnico).</t>
  </si>
  <si>
    <t>10.32</t>
  </si>
  <si>
    <t>Corda de segurança em poliamida (nylon) trançada, diâmetro 12 mm, resistência à ruptura mínima de 20 kN, em conformidade com NR-18, destinada a trabalho em altura / linha de vida, comercializada em rolo de 100 m. Referência: Plasmódia NR18 12 mm (ou equivalente técnico).</t>
  </si>
  <si>
    <t>10.33</t>
  </si>
  <si>
    <t>Joelheira de proteção EPI para trabalho em solos rígidos, casco em polipropileno com almofadamento interno em espuma de polietileno expandido ou gel, fixação por tiras elásticas ajustáveis com presilhas, CA válido emitido pelo MTE. Referência: Carbografite CG-01 (ou equivalente técnico).</t>
  </si>
  <si>
    <t>10.34</t>
  </si>
  <si>
    <t>Respirador descartável tipo PFF-2 (S) com válvula de exalação, eficiência de filtração mínima de 94% contra aerossóis não oleosos, conforme ABNT NBR 13698, CA válido emitido pelo MTE. Referência: 3M 8822 (ou equivalente técnico).</t>
  </si>
  <si>
    <t>10.35</t>
  </si>
  <si>
    <t>Jaleco (camisa/blusa de manga longa) antichama cinza com faixa reflexiva, confeccionado em tecido 100% algodão ou fibra FR de no mínimo 270 g/m², resistência ao arco elétrico compatível com Risco 3 conforme NR-10, faixa reflexiva de no mínimo 50 mm, CA válido. Referência: Novo Horizonte EPI (ou equivalente técnico).</t>
  </si>
  <si>
    <t>10.36</t>
  </si>
  <si>
    <t>Calça antichama cinza com faixa reflexiva, confeccionada em tecido 100% algodão ou fibra FR de no mínimo 270 g/m², resistência ao arco elétrico compatível com Risco 3 conforme NR-10, faixa reflexiva de no mínimo 50mm, CA válido. Referência: Novo Horizonte EPI (ou equivalente técnico).</t>
  </si>
  <si>
    <t>TABELA 11 - EQUIPAMENTOS DE COMUNICAÇÃO</t>
  </si>
  <si>
    <t>11.1</t>
  </si>
  <si>
    <t>Rádio Comunicador Tipo HT profissional habilitado para comunicação local e faixas de frequências compatíveis com o sistema de segurança local, com faixa de frequência acessível à equipe de brigadistas local.</t>
  </si>
  <si>
    <t>TABELA 12 - SOFTWARES</t>
  </si>
  <si>
    <t>12.1</t>
  </si>
  <si>
    <t>Software de gerenciamento de materiais e gestão da manutenção (10 licenças).</t>
  </si>
  <si>
    <t>TABELA 13 - RELÓGIO DE PONTO</t>
  </si>
  <si>
    <t>13.1</t>
  </si>
  <si>
    <t>Sistema de registro de ponto eletrônico com suporte de identificação (biometria digital, reconhecimento facial, ou registro via plataforma web/mobile), com capacidade para o gerenciamento de, no mínimo, 10 usuários.</t>
  </si>
  <si>
    <t>TABELA 14 - ROUPEIRO</t>
  </si>
  <si>
    <t>14.1</t>
  </si>
  <si>
    <t>Armário roupeiro em aço com no mínimo 8 compartimentos (portas individuais), dimensões mínimas por compartimento de 920x270mm (A×L), chapa de aço com espessura mínima de 0,45mm (chapa 26), pintura eletrostática epóxi antiferrugem, venezianas para ventilação, pitão para cadeado em cada porta, pés niveladores. Referência: Elite Aço EA702001 (ou equivalente técnico).</t>
  </si>
  <si>
    <t>14.2</t>
  </si>
  <si>
    <t>Cadeado 25mm, corpo em latão maciço, argola em aço temperado e cromado, duplo travamento, 2 chaves fornecidas, resistente à umidade. Referência: Papaiz Color 25mm (ou equivalente técnico).</t>
  </si>
  <si>
    <t>TABELA 15 - UNIFORMES</t>
  </si>
  <si>
    <t>15.1</t>
  </si>
  <si>
    <t>Calça jeans, com bolsos dianteiros e traseiros.</t>
  </si>
  <si>
    <t>15.2</t>
  </si>
  <si>
    <t>Camiseta de malha piquê tipo polo, manga curta, com logomarca da empresa. Na cor branca para o Encarregado e preta ou cor usual da empresa (exceto branco) para os demais postos.</t>
  </si>
  <si>
    <t>15.3</t>
  </si>
  <si>
    <t>Bota de segurança em vaqueta curtida ao cromo na cor preta, sem biqueira de aço, com cano acolchoado e solado em PU.</t>
  </si>
  <si>
    <t>15.4</t>
  </si>
  <si>
    <t>Meias de cano médio, na cor preta, 100% algodão.</t>
  </si>
  <si>
    <t>15.5</t>
  </si>
  <si>
    <t>Cinto de couro, na cor preta.</t>
  </si>
  <si>
    <t>TABELA 16 - MATERIAIS DE CONSUMO</t>
  </si>
  <si>
    <t>16.1</t>
  </si>
  <si>
    <t>Fita Isolante anti chama, cor preta, classe A, 19 mm x 20 m. Referência: 3M (ou equivalente técnico).</t>
  </si>
  <si>
    <t>16.2</t>
  </si>
  <si>
    <t>Fita isolante, auto fusão, 19 mm x 10 m. Referência: 3M (ou equivalente técnico).</t>
  </si>
  <si>
    <t>16.3</t>
  </si>
  <si>
    <t>Pilha tipo palito, tamanho AAA, não recarregável, alcalina, de 1,5 V. Referência: Duracell, energizer ou equivalente.</t>
  </si>
  <si>
    <t>16.4</t>
  </si>
  <si>
    <t>Pilha comum, tamanho AA, não recarregável, alcalina, de 1,5 V. Referência: Duracell, energizer (ou equivalente técnico).</t>
  </si>
  <si>
    <t>16.5</t>
  </si>
  <si>
    <t>Bateria alcalina 9 V, dimensões aproximadas 49 mm x 17 mm x 26 mm, para alimentação de multímetro. Referência: Duracell, energizer (ou equivalente técnico).</t>
  </si>
  <si>
    <t>16.6</t>
  </si>
  <si>
    <t>Cola adesiva plástica, para colagem de tubos e conexões de PVC rígido, frasco de 175 g. Referência: Amanco, Tigre (ou equivalente técnico).</t>
  </si>
  <si>
    <t>16.7</t>
  </si>
  <si>
    <t>Fita veda rosca 18 mm x 50 m. Referência: Amanco, Tigre (ou equivalente técnico).</t>
  </si>
  <si>
    <t>16.8</t>
  </si>
  <si>
    <t>Fita aluminizada largura entre 45mm e 48mm, comprimento entre 40m a 50m, para vedação de tubos de refrigeração.</t>
  </si>
  <si>
    <t>16.9</t>
  </si>
  <si>
    <t>Varetas de solda foscoper 2,40 mm x 450 mm, pacote com 1kg.</t>
  </si>
  <si>
    <t>16.10</t>
  </si>
  <si>
    <t>Fluxo para solda foscoper prata, frasco 100 g.</t>
  </si>
  <si>
    <t>16.11</t>
  </si>
  <si>
    <t>Detergente líquido neutro, 5 litros, para limpeza em geral. Referência: Limpol, Ypê (ou equivalente técnico).</t>
  </si>
  <si>
    <t>16.12</t>
  </si>
  <si>
    <t>Desinfetante concentrado, 5 litros, para uso geral. Referência: BomBril (ou equivalente técnico).</t>
  </si>
  <si>
    <t>16.13</t>
  </si>
  <si>
    <t>Detergente desincrustante ácido concentrado líquido, 5 litros, de uso profissional para limpeza de condensadores e evaporadores de ar, biodegradável, solúvel em água. Referência: FX 1100 Start (ou equivalente técnico).</t>
  </si>
  <si>
    <t>16.14</t>
  </si>
  <si>
    <t>Limpador desincrustrante e desengraxante concentrado, embalagem de 5 litros, base de tensoativos biodegradáveis, indicado para limpeza de evaporadores, condensadores, split, multi-split, VRF/VRV, fan coil e motores, solúvel em água, sem corrosivos agressivos a alumínio. Referência: Ar da Terra Clean &amp; Cold (ou equivalente técnico).</t>
  </si>
  <si>
    <t>16.15</t>
  </si>
  <si>
    <t>Fita adesiva dupla face acrílica, cinza com liner vermelho, rolo com no mínimo 19mm x 20m. Referência: 3M VHB sinalização (ou equivalente técnico).</t>
  </si>
  <si>
    <t>16.16</t>
  </si>
  <si>
    <t>Arame galvanizado nº 16, rolo com 1 kg.</t>
  </si>
  <si>
    <t>16.17</t>
  </si>
  <si>
    <t>Lixa para massa corrida nº 150, folha.</t>
  </si>
  <si>
    <t>16.18</t>
  </si>
  <si>
    <t>Lixa para massa corrida nº 120, folha.</t>
  </si>
  <si>
    <t>16.19</t>
  </si>
  <si>
    <t>Fita tipo silver tape 48 mm x 50 m.</t>
  </si>
  <si>
    <t>16.20</t>
  </si>
  <si>
    <t>Broca de aço rápido 6 mm.</t>
  </si>
  <si>
    <t>16.21</t>
  </si>
  <si>
    <t>Broca de aço rápido 8 mm.</t>
  </si>
  <si>
    <t>16.22</t>
  </si>
  <si>
    <t>Broca de aço rápido 10 mm.</t>
  </si>
  <si>
    <t>16.23</t>
  </si>
  <si>
    <t>Broca de aço rápido 12 mm.</t>
  </si>
  <si>
    <t>16.24</t>
  </si>
  <si>
    <t>Bucha plástica, de fixação em parede/concreto/alvenaria com linguetas e dentes laterais para melhor fixação, tamanho SX-6, saco com 100 unidades. Referência: Fischer (ou equivalente técnico).</t>
  </si>
  <si>
    <t>16.25</t>
  </si>
  <si>
    <t>Bucha plástica, de fixação em parede/concreto/alvenaria com linguetas e dentes laterais para melhor fixação, tamanho SX-8, saco com 100 unidades. Referência: Fischer (ou equivalente técnico).</t>
  </si>
  <si>
    <t>16.26</t>
  </si>
  <si>
    <t>Bucha plástica, de fixação em parede/concreto/alvenaria com linguetas e dentes laterais para melhor fixação, tamanho S-10, saco com 100 unidades.</t>
  </si>
  <si>
    <t>16.27</t>
  </si>
  <si>
    <t>Bucha plástica, de fixação em parede/concreto/alvenaria com linguetas e dentes laterais para melhor fixação, tamanho S-12, saco com 100 unidades.</t>
  </si>
  <si>
    <t>16.28</t>
  </si>
  <si>
    <t>Bucha de nylon para gesso, tipo HDF, saco com 100 unidades. Referência: Fischer (ou equivalente técnico).</t>
  </si>
  <si>
    <t>16.29</t>
  </si>
  <si>
    <t>Bucha de nylon para gesso, tipo rosqueável, saco com 100 unidades. Referência: Sfor (ou equivalente técnico).</t>
  </si>
  <si>
    <t>16.30</t>
  </si>
  <si>
    <t>Parafuso para fixação em placas de gesso acartonado e drywall, 3,5 mm x 25 mm, cabeça trombeta, ponta agulha, em aço carbono, saco com 100 unidades.</t>
  </si>
  <si>
    <t>16.31</t>
  </si>
  <si>
    <t>Parafuso metálico, com cabeça chata tipo philips 4,5 mm x 40 mm, caixa com 500 unidades.</t>
  </si>
  <si>
    <t>16.32</t>
  </si>
  <si>
    <t>Parafuso metálico, com cabeça chata tipo philips 4,5mm x 30mm, caixa com 500 unidades.</t>
  </si>
  <si>
    <t>16.33</t>
  </si>
  <si>
    <t>Rebite de repuxo em alumínio 3,2 mm x 10 mm, caixa com 1000 unidades.</t>
  </si>
  <si>
    <t>16.34</t>
  </si>
  <si>
    <t>Rebite de repuxo em alumínio 4,8 mm x 16 mm, caixa com 1000 unidades.</t>
  </si>
  <si>
    <t>16.35</t>
  </si>
  <si>
    <t>Solvente thinner para uso geral, galão com 5 litros.</t>
  </si>
  <si>
    <t>16.36</t>
  </si>
  <si>
    <t>Solvente tipo aguarrás para uso geral, galão com 5 litros.</t>
  </si>
  <si>
    <t>16.37</t>
  </si>
  <si>
    <t>Lubrificante spray anticorrosivo, sem CFC, frasco com 300 ml.</t>
  </si>
  <si>
    <t>16.38</t>
  </si>
  <si>
    <t>Álcool etílico hidratado líquido 70%, contendo 5 litros.</t>
  </si>
  <si>
    <t>16.39</t>
  </si>
  <si>
    <t>Limpa contato elétrico em spray, de no mínimo 300 ml.</t>
  </si>
  <si>
    <t>16.40</t>
  </si>
  <si>
    <t>Rejunte flexível, cores diversas, para piso cerâmico, pacote com 1 kg. Referência: Weber Quartzolit (ou equivalente técnico).</t>
  </si>
  <si>
    <t>16.41</t>
  </si>
  <si>
    <t>Cimento comum, saco com 50 kg.</t>
  </si>
  <si>
    <t>16.42</t>
  </si>
  <si>
    <t>Gesso cola em pó, pacote com 5 kg.</t>
  </si>
  <si>
    <t>16.43</t>
  </si>
  <si>
    <t>Gesso em pó secagem rápida, pacote com 40 kg.</t>
  </si>
  <si>
    <t>16.44</t>
  </si>
  <si>
    <t>16.45</t>
  </si>
  <si>
    <t>Lona plástica cor preta, rolo de no mínimo 100 m x 6 m, mínimo de 120 micras.</t>
  </si>
  <si>
    <t>16.46</t>
  </si>
  <si>
    <t>Disco de corte para aço. Medidas: 115 mm x 1 mm x 22,2 mm (4.1/2" x 3/64" x 7/8").</t>
  </si>
  <si>
    <t>16.47</t>
  </si>
  <si>
    <t>Disco de corte diamantado para concreto 105 mm.</t>
  </si>
  <si>
    <t>16.48</t>
  </si>
  <si>
    <t>Disco de corte para madeira 4.3/8’’ (110 mm).</t>
  </si>
  <si>
    <t>16.49</t>
  </si>
  <si>
    <t>Broca wídia, encaixe tipo SDS Plus, diâmetro 6 mm, comprimento 160 mm.</t>
  </si>
  <si>
    <t>16.50</t>
  </si>
  <si>
    <t>Broca wídia, encaixe tipo SDS Plus, diâmetro 8 mm, comprimento 160 mm.</t>
  </si>
  <si>
    <t>16.51</t>
  </si>
  <si>
    <t>Broca wídia, encaixe tipo SDS Plus, diâmetro 10 mm, comprimento 160 mm.</t>
  </si>
  <si>
    <t>16.52</t>
  </si>
  <si>
    <t>Broca wídia, encaixe tipo SDS Plus, diâmetro 12 mm, comprimento 160 mm.</t>
  </si>
  <si>
    <t>16.53</t>
  </si>
  <si>
    <t>Ponteira 250 mm, encaixe tipo SDS Plus.</t>
  </si>
  <si>
    <t>16.54</t>
  </si>
  <si>
    <t>Talhadeira 20 x 250 mm, encaixe tipo SDS Plus.</t>
  </si>
  <si>
    <t>16.55</t>
  </si>
  <si>
    <t>Broca aço rápido 3 mm.</t>
  </si>
  <si>
    <t>16.56</t>
  </si>
  <si>
    <t>Broca aço rápido 4 mm.</t>
  </si>
  <si>
    <t>16.57</t>
  </si>
  <si>
    <t>Adesivo Instantâneo Multiuso 100 g.</t>
  </si>
  <si>
    <t>16.58</t>
  </si>
  <si>
    <t>Trincha com cerdas de 1.1/2 polegadas.</t>
  </si>
  <si>
    <t>16.59</t>
  </si>
  <si>
    <t>Fita crepe 48mmx50m, branca.</t>
  </si>
  <si>
    <t>16.60</t>
  </si>
  <si>
    <t>Ponta bit phillips PH2, comprimento de 25mm e encaixe de 1/4.</t>
  </si>
  <si>
    <t>16.61</t>
  </si>
  <si>
    <t>Arame liso recozido 18 BWG 1kg.</t>
  </si>
  <si>
    <t>16.62</t>
  </si>
  <si>
    <t>Cola PVA branca para madeira, em frasco de 500g.</t>
  </si>
  <si>
    <t>16.63</t>
  </si>
  <si>
    <t>Cola em bastão incolor para pistola elétrica com 11 mm de diâmetro e 30 cm de comprimento. Pacote com 1 kg.</t>
  </si>
  <si>
    <t>16.64</t>
  </si>
  <si>
    <t>Lâmina de estilete, largura 18 mm para aplicação em estilete retrátil, pacote com 10 unidade.</t>
  </si>
  <si>
    <t>16.65</t>
  </si>
  <si>
    <t>Lâmina de estilete, largura 25 mm para aplicação em estilete retrátil, pacote com 10 unidade.</t>
  </si>
  <si>
    <t>16.66</t>
  </si>
  <si>
    <t>Parafuso metálico, com cabeça chata tipo philips 4,5 mm x 20 mm, caixa com 500 unidades.</t>
  </si>
  <si>
    <t>16.67</t>
  </si>
  <si>
    <t>Parafuso metálico, com cabeça chata tipo philips 4,5 mm x 25 mm, caixa com 500 unidades.</t>
  </si>
  <si>
    <t>16.68</t>
  </si>
  <si>
    <t>Prego sem cabeça, em aço polido, pacote com 1kg, medidas 10 x 10.</t>
  </si>
  <si>
    <t>16.69</t>
  </si>
  <si>
    <t>Prego sem cabeça, em aço polido, pacote com 1kg, medidas 12 x 12.</t>
  </si>
  <si>
    <t>16.70</t>
  </si>
  <si>
    <t>Prego com cabeça, aço liso, pacote com 1kg, medidas de 17 x 21.</t>
  </si>
  <si>
    <t>16.71</t>
  </si>
  <si>
    <t>Prego com cabeça, aço liso, pacote com 1kg, medidas de 18 x 27.</t>
  </si>
  <si>
    <t>16.72</t>
  </si>
  <si>
    <t>Terminal de cobre isolado, tipo "garfo" (forquilha) para cabo 2,5 mm².</t>
  </si>
  <si>
    <t>16.73</t>
  </si>
  <si>
    <t>Terminal de cobre isolado, tipo "garfo" (forquilha) para cabo 4,0 mm² a 6,0 mm².</t>
  </si>
  <si>
    <t>16.74</t>
  </si>
  <si>
    <t>Terminal pré-isolado tipo pino (agulha), cobre eletrolítico estanhado com isolação em PVC rígido retardante de chamas, seção nominal de 2,5mm², conforme ABNT NBR 5370, tensão de utilização até 750V/70°C. Referência: Intelli TPP (ou equivalente técnico).</t>
  </si>
  <si>
    <t>16.75</t>
  </si>
  <si>
    <t>Terminal pré-isolado tipo pino (agulha), cobre eletrolítico estanhado com isolação em PVC rígido retardante de chamas, seção nominal de 4,0mm² a 6,0mm², conforme ABNT NBR 5370, tensão de utilização até 750V/70°C. Referência: Intelli TPP 6-12 (ou equivalente técnico).</t>
  </si>
  <si>
    <t>16.76</t>
  </si>
  <si>
    <t>Terminal pré-isolado tipo ilhós (olhal) tubular simples, cobre eletrolítico estanhado com isolação em PVC rígido retardante de chamas, seção nominal de 2,5mm², conforme ABNT NBR 5370, tensão de utilização até 750V/70°C. Referência: Intelli TI (ou equivalente técnico).</t>
  </si>
  <si>
    <t>16.77</t>
  </si>
  <si>
    <t>Terminal pré-isolado tipo ilhós (olhal) tubular simples, cobre eletrolítico estanhado com isolação em PVC rígido retardante de chamas, seção nominal de 4,0mm² a 6,0mm², conforme ABNT NBR 5370, tensão de utilização até 750V/70°C. Referência: Intelli TI (ou equivalente técnico).</t>
  </si>
  <si>
    <t>16.78</t>
  </si>
  <si>
    <t>Estopa para uso geral, pacote c/ 400 g.</t>
  </si>
  <si>
    <t>16.79</t>
  </si>
  <si>
    <t>Pano alvejado, 45 cm x 70 cm. (tipo pano de chão).</t>
  </si>
  <si>
    <t>16.80</t>
  </si>
  <si>
    <t>Óleo Lubrificante multiúso líquido, frasco 100 ml.</t>
  </si>
  <si>
    <t>16.81</t>
  </si>
  <si>
    <t>Lâmina para arco de serra manual (segueta) 24 dentes. Referência: Starret, Vonder (ou equivalente técnico).</t>
  </si>
  <si>
    <t>16.82</t>
  </si>
  <si>
    <t>Terminal de encaixe fêmea pré isolado para 2,5 mm², pacote com 100 unidades.</t>
  </si>
  <si>
    <t>16.83</t>
  </si>
  <si>
    <t>Fita PVC branca, para isolamento de tubulação de ar condicionado, 10cm x 10m.</t>
  </si>
  <si>
    <t>16.84</t>
  </si>
  <si>
    <t>Porca Sextavada Aço 1/4".</t>
  </si>
  <si>
    <t>16.85</t>
  </si>
  <si>
    <t>Arruela 1/4.</t>
  </si>
  <si>
    <t>16.86</t>
  </si>
  <si>
    <t>Rolo de pintura antirespingo (sem respingo) em lã sintética, largura 9 cm, com suporte/garfo em plástico ou metal, indicado para tintas látex e acrílicas em superfícies lisas. Referência: Tigre 1375 (ou equivalente técnico).</t>
  </si>
  <si>
    <t>16.87</t>
  </si>
  <si>
    <t>Rolo de pintura antirespingo (sem respingo) em lã sintética, largura 15 cm, com suporte/garfo em plástico ou metal, indicado para tintas látex e acrílicas em superfícies lisas. Referência: Tigre 1375 (ou equivalente técnico).</t>
  </si>
  <si>
    <t>16.88</t>
  </si>
  <si>
    <t>Rolo de pintura em lã de carneiro, largura 15 cm, altura do pelo mínima de 13 mm, com suporte/garfo, indicado para superfícies lisas e texturizadas com tintas látex, acrílicas e epóxi. Referência: Tigre 1383 (ou equivalente técnico).</t>
  </si>
  <si>
    <t>16.89</t>
  </si>
  <si>
    <t>Bandeja para pintura em plástico resistente a solventes, capacidade de 2,7 litros, compatível com rolos de até 23 cm, superfície ranhurada para remoção do excesso de tinta. Referência: Atlas 1523P (ou equivalente técnico).</t>
  </si>
  <si>
    <t>16.90</t>
  </si>
  <si>
    <t>Parafuso chipboard/madeira, cabeça chata, acionamento Phillips PH2, diâmetro 4,5 mm, comprimento 60 mm, aço carbono SAE 1015/1018 com acabamento bicromatizado, caixa com 500 unidades. Referência: Ciser (ou equivalente técnico).</t>
  </si>
  <si>
    <t>16.91</t>
  </si>
  <si>
    <t>Kit de terminais elétricos pré-isolados tipo ilhós (tubular simples), cobre eletrolítico estanhado com isolação em PVC/nylon retardante de chamas, cobrindo faixa de seção de 0,5mm² a 10mm², conforme ABNT NBR 5370, com no mínimo 1.200 unidades em sortimento de bitolas. Referência: Intelli TI Kit Sortido (ou equivalente técnico).</t>
  </si>
  <si>
    <t>ANEXO 3 - INSUMOS DIVERSOS PARA FORMAÇÃO DE SALÁRIOS</t>
  </si>
  <si>
    <t>(FERRAMENTAS, EQUIPAMENTOS, UNIFORMES, EPI, EPC E MATERIAIS DE CONSUMO)</t>
  </si>
  <si>
    <t>REPOSIÇÃO ESTIMADA (MESES)</t>
  </si>
  <si>
    <t>CONSUMO ANUAL</t>
  </si>
  <si>
    <t>QUANT.</t>
  </si>
  <si>
    <t>6 meses</t>
  </si>
  <si>
    <t>QUANTIDADE ANUAL ESTIAMDA</t>
  </si>
  <si>
    <t>POSTOS</t>
  </si>
  <si>
    <t>QUANTIDADE</t>
  </si>
  <si>
    <t>SUPERVISOR DE MANUTENÇÃO PREDIAL</t>
  </si>
  <si>
    <t>TÉCNICO EM ELETROTÉCNICA</t>
  </si>
  <si>
    <t>TÉCNICO EM TELECOMUNICAÇÕES</t>
  </si>
  <si>
    <t>MECÂNICO DE REFRIGERAÇÃO</t>
  </si>
  <si>
    <t>BOMBEIRO HIDRÁULICO</t>
  </si>
  <si>
    <t>TRABALHADOR DA MANUTENÇÃO DE EDIFICAÇÕES</t>
  </si>
  <si>
    <t>TOTAL DE POSTOS DE PROFISSIONAIS RESIDENTES:</t>
  </si>
  <si>
    <t>CUSTO MENSAL DE EQUIPAMENTOS POR POSTO</t>
  </si>
  <si>
    <t>UN</t>
  </si>
  <si>
    <t>VALOR MÉDIO ESTIMADO</t>
  </si>
  <si>
    <t>MEDIANA</t>
  </si>
  <si>
    <t>VALOR MEDIANO TOTAL</t>
  </si>
  <si>
    <t>PERIODICIDADE DE FORNECIMENTO [MESES]</t>
  </si>
  <si>
    <t>CONSUMO MÉDIO MENSAL</t>
  </si>
  <si>
    <t>VIDA ÚTIL (MESES)</t>
  </si>
  <si>
    <t>% RESIDUAL</t>
  </si>
  <si>
    <t>VALOR RESIDUAL UNITÁRIO
(VALOR MÉDIO
ESTIMADO x
% RESIDUAL)</t>
  </si>
  <si>
    <t>CUSTO FIN. DO INVEST. ANUAL
IPCA 05/2026 = 4,39%</t>
  </si>
  <si>
    <t>VALOR DEPREC. / AMORT.
(VALOR UNIT. - VALOR RESID. + CUSTO FIN. /VIDA ÚTIL)</t>
  </si>
  <si>
    <t>VALOR TOTAL
(VALOR DEPREC. X QTD)</t>
  </si>
  <si>
    <t>VALOR TOTAL</t>
  </si>
  <si>
    <t>TOTAL / MÊS</t>
  </si>
  <si>
    <t>Painel de Preços</t>
  </si>
  <si>
    <t>ARP Embrapa</t>
  </si>
  <si>
    <t>Makitão</t>
  </si>
  <si>
    <t>ARP PMQ</t>
  </si>
  <si>
    <t>Seton</t>
  </si>
  <si>
    <t>Casa &amp; Construção</t>
  </si>
  <si>
    <t>ARP PMV</t>
  </si>
  <si>
    <t>ARP PMNR</t>
  </si>
  <si>
    <t>Mérito Comercial</t>
  </si>
  <si>
    <t>TOTAL MENSAL</t>
  </si>
  <si>
    <t>TOTAL MENSAL / NUMERO TOTAL DE POSTOS</t>
  </si>
  <si>
    <t>TOTAL MENSAL / NÚMERO DE POSTOS</t>
  </si>
  <si>
    <t>CUSTO MENSAL DE EQUIPAMENTOS E MATERIAIS DE SUPORTE POR POSTO</t>
  </si>
  <si>
    <t>CUSTO MENSAL DE FERRAMENTAS POR POSTO</t>
  </si>
  <si>
    <t>PERIODICIDADE DE FORNECIMENTO (MESES)</t>
  </si>
  <si>
    <t>VALOR UNITÁRIO</t>
  </si>
  <si>
    <t>VALOR TOTAL MENSAL</t>
  </si>
  <si>
    <t>TOTAL MENSAL POR POSTO</t>
  </si>
  <si>
    <t>TOTAL</t>
  </si>
  <si>
    <t>CONSUMO MÉDIO MENSAL TOTAL</t>
  </si>
  <si>
    <t>CUSTO MENSAL DE EPI E EPC POR POSTO</t>
  </si>
  <si>
    <t>QUANT. ESTIMADA ANUAL</t>
  </si>
  <si>
    <t>VALOR UNITÁRIO (R$)</t>
  </si>
  <si>
    <t>SUBTOTAL ANUAL ESTIMADO (R$)</t>
  </si>
  <si>
    <t>SOMA SUBTOTAL ANUAL ESTIMADO</t>
  </si>
  <si>
    <t>SUBTOTAL MENSAL ESTIMADO</t>
  </si>
  <si>
    <t>SUBTOTAL MENSAL / NÚMERO DE POSTOS</t>
  </si>
  <si>
    <t>CUSTO MENSAL DE MATERIAIS DE CONSUMO POR POSTO</t>
  </si>
  <si>
    <t>QUANT.
ESTIMADA
ANUAL</t>
  </si>
  <si>
    <t>VALOR
UNITÁRIO (R$)</t>
  </si>
  <si>
    <t>CUSTO MENSAL DE UNIFORMES POR POSTO</t>
  </si>
  <si>
    <t>PERIODICIDADE</t>
  </si>
  <si>
    <t>VALOR UNIT.</t>
  </si>
  <si>
    <t>TOTAL (1 KIT DE UNIFORMES)</t>
  </si>
  <si>
    <t>TOTAL MENSAL POR POSTO  (TOTAL DE KIT / 6 MESES)</t>
  </si>
  <si>
    <t>CUSTO MENSAL TOTAL POR POSTO</t>
  </si>
  <si>
    <t>CUSTO MENSAL DE EPI E EPC + MATERIAL DE CONSUMO POR POSTO</t>
  </si>
  <si>
    <t>CUSTO MENSAL DE EQUIPAMENTOS + FERRAMENTAS POR POSTO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</si>
</sst>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R$-416]\ #,##0.00;[Red]\-[$R$-416]\ #,##0.00"/>
    <numFmt numFmtId="166" formatCode="[$R$-416]#,##0.00"/>
    <numFmt numFmtId="167" formatCode="0.000000"/>
  </numFmts>
  <fonts count="10" x14ac:knownFonts="1">
    <font>
      <sz val="11"/>
      <color rgb="FF000000"/>
      <name val="Calibri"/>
      <family val="2"/>
      <charset val="1"/>
    </font>
    <font>
      <sz val="11"/>
      <name val="Calibri"/>
      <family val="2"/>
      <charset val="1"/>
    </font>
    <font>
      <b/>
      <sz val="12"/>
      <name val="Calibri"/>
      <family val="2"/>
      <charset val="1"/>
    </font>
    <font>
      <b/>
      <sz val="11"/>
      <name val="Calibri"/>
      <family val="2"/>
      <charset val="1"/>
    </font>
    <font>
      <sz val="12"/>
      <color rgb="FF000000"/>
      <name val="Calibri"/>
      <family val="2"/>
      <charset val="1"/>
    </font>
    <font>
      <b/>
      <sz val="12"/>
      <color rgb="FF000000"/>
      <name val="Calibri"/>
      <family val="2"/>
      <charset val="1"/>
    </font>
    <font>
      <b/>
      <sz val="11"/>
      <color rgb="FF000000"/>
      <name val="Calibri"/>
      <family val="2"/>
      <charset val="1"/>
    </font>
    <font>
      <b/>
      <sz val="10"/>
      <color rgb="FF000000"/>
      <name val="Calibri"/>
      <family val="2"/>
      <charset val="1"/>
    </font>
    <font>
      <b/>
      <sz val="9"/>
      <color rgb="FF000000"/>
      <name val="Calibri"/>
      <family val="2"/>
      <charset val="1"/>
    </font>
    <font>
      <sz val="9"/>
      <color rgb="FF000000"/>
      <name val="Calibri"/>
      <family val="2"/>
      <charset val="1"/>
    </font>
  </fonts>
  <fills count="7">
    <fill>
      <patternFill patternType="none"/>
    </fill>
    <fill>
      <patternFill patternType="gray125"/>
    </fill>
    <fill>
      <patternFill patternType="solid">
        <fgColor rgb="FFB2B2B2"/>
        <bgColor rgb="FFBFBFBF"/>
      </patternFill>
    </fill>
    <fill>
      <patternFill patternType="solid">
        <fgColor rgb="FFE0EFD4"/>
        <bgColor rgb="FFFFFFCC"/>
      </patternFill>
    </fill>
    <fill>
      <patternFill patternType="solid">
        <fgColor rgb="FFF7A19A"/>
        <bgColor rgb="FFFF8080"/>
      </patternFill>
    </fill>
    <fill>
      <patternFill patternType="solid">
        <fgColor rgb="FFFFFF00"/>
        <bgColor rgb="FFFFFF00"/>
      </patternFill>
    </fill>
    <fill>
      <patternFill patternType="solid">
        <fgColor rgb="FFBFBFBF"/>
        <bgColor rgb="FFB2B2B2"/>
      </patternFill>
    </fill>
  </fills>
  <borders count="8">
    <border>
      <left/>
      <right/>
      <top/>
      <bottom/>
      <diagonal/>
    </border>
    <border>
      <left/>
      <right/>
      <top/>
      <bottom style="hair">
        <color auto="1"/>
      </bottom>
      <diagonal/>
    </border>
    <border>
      <left style="thin">
        <color rgb="FF808080"/>
      </left>
      <right style="thin">
        <color rgb="FF808080"/>
      </right>
      <top style="thin">
        <color rgb="FF808080"/>
      </top>
      <bottom style="thin">
        <color rgb="FF808080"/>
      </bottom>
      <diagonal/>
    </border>
    <border>
      <left/>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style="hair">
        <color auto="1"/>
      </top>
      <bottom/>
      <diagonal/>
    </border>
  </borders>
  <cellStyleXfs count="1">
    <xf numFmtId="0" fontId="0" fillId="0" borderId="0"/>
  </cellStyleXfs>
  <cellXfs count="101">
    <xf numFmtId="0" fontId="0" fillId="0" borderId="0" xfId="0"/>
    <xf numFmtId="0" fontId="6" fillId="2" borderId="4" xfId="0" applyFont="1" applyFill="1" applyBorder="1" applyAlignment="1">
      <alignment horizontal="center" vertical="center" wrapText="1"/>
    </xf>
    <xf numFmtId="164" fontId="5" fillId="2" borderId="4" xfId="0" applyNumberFormat="1" applyFont="1" applyFill="1" applyBorder="1" applyAlignment="1">
      <alignment horizontal="center" vertical="center" wrapText="1"/>
    </xf>
    <xf numFmtId="0" fontId="6" fillId="2" borderId="2" xfId="0" applyFont="1" applyFill="1" applyBorder="1" applyAlignment="1">
      <alignment horizontal="center" vertical="center"/>
    </xf>
    <xf numFmtId="0" fontId="0" fillId="0" borderId="2" xfId="0" applyBorder="1" applyAlignment="1">
      <alignment horizontal="center" vertical="center" wrapText="1"/>
    </xf>
    <xf numFmtId="0" fontId="6" fillId="2" borderId="2" xfId="0"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0" fontId="4" fillId="0" borderId="1" xfId="0" applyFont="1" applyBorder="1" applyAlignment="1">
      <alignment wrapText="1"/>
    </xf>
    <xf numFmtId="0" fontId="5" fillId="0" borderId="0" xfId="0" applyFont="1" applyAlignment="1">
      <alignment horizontal="center" vertical="center" wrapText="1"/>
    </xf>
    <xf numFmtId="0" fontId="1" fillId="0" borderId="0" xfId="0" applyFont="1" applyAlignment="1">
      <alignment wrapText="1"/>
    </xf>
    <xf numFmtId="0" fontId="1" fillId="0" borderId="3" xfId="0" applyFont="1" applyBorder="1" applyAlignment="1">
      <alignment wrapText="1"/>
    </xf>
    <xf numFmtId="0" fontId="3" fillId="2" borderId="2" xfId="0" applyFont="1" applyFill="1" applyBorder="1" applyAlignment="1">
      <alignment horizontal="center" vertical="center" wrapText="1"/>
    </xf>
    <xf numFmtId="0" fontId="1" fillId="0" borderId="1" xfId="0" applyFont="1" applyBorder="1" applyAlignment="1">
      <alignment wrapText="1"/>
    </xf>
    <xf numFmtId="0" fontId="1" fillId="0" borderId="0" xfId="0" applyFont="1" applyAlignment="1">
      <alignment horizontal="right" vertical="center" wrapText="1"/>
    </xf>
    <xf numFmtId="0" fontId="2" fillId="0" borderId="0" xfId="0" applyFont="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wrapText="1"/>
    </xf>
    <xf numFmtId="0" fontId="3" fillId="0" borderId="0" xfId="0" applyFont="1" applyAlignment="1">
      <alignment horizontal="center" vertical="center" wrapText="1"/>
    </xf>
    <xf numFmtId="0" fontId="0" fillId="0" borderId="0" xfId="0" applyAlignment="1">
      <alignment wrapText="1"/>
    </xf>
    <xf numFmtId="0" fontId="3" fillId="2" borderId="2" xfId="0" applyFont="1" applyFill="1" applyBorder="1" applyAlignment="1">
      <alignment horizontal="center" vertical="center" wrapText="1"/>
    </xf>
    <xf numFmtId="164" fontId="3" fillId="2" borderId="2"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64" fontId="1" fillId="0" borderId="2" xfId="0" applyNumberFormat="1" applyFont="1" applyBorder="1" applyAlignment="1">
      <alignment horizontal="center" vertical="center" wrapText="1"/>
    </xf>
    <xf numFmtId="164" fontId="1" fillId="0" borderId="0" xfId="0" applyNumberFormat="1" applyFont="1" applyAlignment="1">
      <alignment vertical="center" wrapText="1"/>
    </xf>
    <xf numFmtId="0" fontId="1" fillId="0" borderId="2" xfId="0" applyFont="1" applyBorder="1" applyAlignment="1">
      <alignment vertical="center" wrapText="1"/>
    </xf>
    <xf numFmtId="0" fontId="1" fillId="0" borderId="0" xfId="0" applyFont="1" applyAlignment="1">
      <alignment horizontal="left" vertical="center" wrapText="1"/>
    </xf>
    <xf numFmtId="164" fontId="1" fillId="0" borderId="0" xfId="0" applyNumberFormat="1" applyFont="1" applyAlignment="1">
      <alignment horizontal="center" vertical="center" wrapText="1"/>
    </xf>
    <xf numFmtId="164" fontId="1" fillId="0" borderId="2" xfId="0" applyNumberFormat="1" applyFont="1" applyBorder="1" applyAlignment="1">
      <alignment vertical="center" wrapText="1"/>
    </xf>
    <xf numFmtId="166" fontId="1" fillId="0" borderId="2" xfId="0" applyNumberFormat="1" applyFont="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4" fillId="0" borderId="0" xfId="0" applyFont="1" applyAlignment="1">
      <alignment wrapText="1"/>
    </xf>
    <xf numFmtId="164" fontId="6" fillId="2" borderId="2" xfId="0" applyNumberFormat="1"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horizontal="left" vertical="center" wrapText="1"/>
    </xf>
    <xf numFmtId="0" fontId="6" fillId="2" borderId="2" xfId="0" applyFont="1" applyFill="1" applyBorder="1" applyAlignment="1">
      <alignment horizontal="center" vertical="center" wrapText="1"/>
    </xf>
    <xf numFmtId="0" fontId="0" fillId="0" borderId="0" xfId="0" applyAlignment="1">
      <alignment vertical="center"/>
    </xf>
    <xf numFmtId="0" fontId="0" fillId="0" borderId="2" xfId="0" applyBorder="1" applyAlignment="1">
      <alignment horizontal="center" vertical="center"/>
    </xf>
    <xf numFmtId="0" fontId="0" fillId="0" borderId="2" xfId="0" applyBorder="1" applyAlignment="1">
      <alignment vertical="center"/>
    </xf>
    <xf numFmtId="0" fontId="0" fillId="0" borderId="2" xfId="0" applyBorder="1" applyAlignment="1">
      <alignment horizontal="left"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wrapText="1"/>
    </xf>
    <xf numFmtId="49" fontId="6" fillId="2" borderId="4"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left" vertical="center" wrapText="1"/>
    </xf>
    <xf numFmtId="164" fontId="0" fillId="0" borderId="4" xfId="0" applyNumberFormat="1" applyBorder="1" applyAlignment="1">
      <alignment horizontal="center" vertical="center" wrapText="1"/>
    </xf>
    <xf numFmtId="167" fontId="0" fillId="0" borderId="4" xfId="0" applyNumberFormat="1" applyBorder="1" applyAlignment="1">
      <alignment horizontal="center" vertical="center" wrapText="1"/>
    </xf>
    <xf numFmtId="10" fontId="0" fillId="0" borderId="4" xfId="0" applyNumberFormat="1" applyBorder="1" applyAlignment="1">
      <alignment horizontal="center" vertical="center" wrapText="1"/>
    </xf>
    <xf numFmtId="164" fontId="0" fillId="0" borderId="4" xfId="0" applyNumberFormat="1" applyBorder="1" applyAlignment="1">
      <alignment vertical="center" wrapText="1"/>
    </xf>
    <xf numFmtId="164" fontId="0" fillId="4" borderId="4" xfId="0" applyNumberFormat="1" applyFill="1" applyBorder="1" applyAlignment="1">
      <alignment vertical="center" wrapText="1"/>
    </xf>
    <xf numFmtId="0" fontId="0" fillId="2" borderId="0" xfId="0" applyFill="1" applyAlignment="1">
      <alignment horizontal="center" vertical="center" wrapText="1"/>
    </xf>
    <xf numFmtId="164" fontId="0" fillId="2" borderId="0" xfId="0" applyNumberFormat="1" applyFill="1" applyAlignment="1">
      <alignment horizontal="center" vertical="center" wrapText="1"/>
    </xf>
    <xf numFmtId="164" fontId="6" fillId="2" borderId="0" xfId="0" applyNumberFormat="1" applyFont="1" applyFill="1" applyAlignment="1">
      <alignment horizontal="center" vertical="center" wrapText="1"/>
    </xf>
    <xf numFmtId="0" fontId="0" fillId="2" borderId="0" xfId="0" applyFill="1" applyAlignment="1">
      <alignment vertical="center" wrapText="1"/>
    </xf>
    <xf numFmtId="167" fontId="0" fillId="0" borderId="4" xfId="0" applyNumberFormat="1" applyBorder="1" applyAlignment="1">
      <alignment vertical="center" wrapText="1"/>
    </xf>
    <xf numFmtId="164" fontId="0" fillId="0" borderId="0" xfId="0" applyNumberFormat="1"/>
    <xf numFmtId="164" fontId="0" fillId="5" borderId="4" xfId="0" applyNumberFormat="1" applyFill="1" applyBorder="1" applyAlignment="1">
      <alignment horizontal="center" vertical="center" wrapText="1"/>
    </xf>
    <xf numFmtId="164" fontId="0" fillId="0" borderId="0" xfId="0" applyNumberFormat="1" applyAlignment="1">
      <alignment vertical="center"/>
    </xf>
    <xf numFmtId="49" fontId="9" fillId="2" borderId="4" xfId="0" applyNumberFormat="1" applyFont="1" applyFill="1" applyBorder="1" applyAlignment="1">
      <alignment horizontal="center" vertical="center" wrapText="1"/>
    </xf>
    <xf numFmtId="164" fontId="0" fillId="0" borderId="5" xfId="0" applyNumberFormat="1" applyBorder="1" applyAlignment="1">
      <alignment vertical="center" wrapText="1"/>
    </xf>
    <xf numFmtId="0" fontId="0" fillId="0" borderId="4" xfId="0" applyBorder="1" applyAlignment="1">
      <alignment horizontal="center" wrapText="1"/>
    </xf>
    <xf numFmtId="164" fontId="0" fillId="0" borderId="4" xfId="0" applyNumberFormat="1" applyBorder="1" applyAlignment="1">
      <alignment horizontal="center" wrapText="1"/>
    </xf>
    <xf numFmtId="0" fontId="0" fillId="0" borderId="4" xfId="0" applyBorder="1" applyAlignment="1">
      <alignment wrapText="1"/>
    </xf>
    <xf numFmtId="0" fontId="0" fillId="0" borderId="0" xfId="0" applyAlignment="1">
      <alignment horizontal="center" wrapText="1"/>
    </xf>
    <xf numFmtId="164" fontId="0" fillId="0" borderId="0" xfId="0" applyNumberFormat="1" applyAlignment="1">
      <alignment horizontal="center" wrapText="1"/>
    </xf>
    <xf numFmtId="0" fontId="0" fillId="3" borderId="6" xfId="0" applyFill="1" applyBorder="1" applyAlignment="1">
      <alignment horizontal="center" wrapText="1"/>
    </xf>
    <xf numFmtId="164" fontId="0" fillId="4" borderId="4" xfId="0" applyNumberFormat="1" applyFill="1" applyBorder="1" applyAlignment="1">
      <alignment horizontal="center" vertical="center" wrapText="1"/>
    </xf>
    <xf numFmtId="164" fontId="6" fillId="2" borderId="4" xfId="0" applyNumberFormat="1" applyFont="1" applyFill="1" applyBorder="1" applyAlignment="1">
      <alignment horizontal="center" vertical="center" wrapText="1"/>
    </xf>
    <xf numFmtId="164" fontId="0" fillId="0" borderId="0" xfId="0" applyNumberFormat="1" applyAlignment="1">
      <alignment vertical="center" wrapText="1"/>
    </xf>
    <xf numFmtId="0" fontId="0" fillId="3" borderId="4" xfId="0"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164" fontId="0" fillId="0" borderId="4" xfId="0" applyNumberFormat="1" applyBorder="1" applyAlignment="1">
      <alignment horizontal="center" vertical="center"/>
    </xf>
    <xf numFmtId="0" fontId="0" fillId="3" borderId="4" xfId="0" applyFill="1" applyBorder="1" applyAlignment="1">
      <alignment horizontal="center" vertical="center"/>
    </xf>
    <xf numFmtId="164" fontId="0" fillId="4" borderId="4" xfId="0" applyNumberFormat="1" applyFill="1" applyBorder="1" applyAlignment="1">
      <alignment horizontal="center" vertical="center"/>
    </xf>
    <xf numFmtId="0" fontId="0" fillId="3" borderId="4" xfId="0" applyFill="1" applyBorder="1" applyAlignment="1">
      <alignment horizontal="center" wrapText="1"/>
    </xf>
    <xf numFmtId="164" fontId="0" fillId="4" borderId="4" xfId="0" applyNumberFormat="1" applyFill="1" applyBorder="1" applyAlignment="1">
      <alignment horizontal="center" wrapText="1"/>
    </xf>
    <xf numFmtId="166" fontId="0" fillId="0" borderId="0" xfId="0" applyNumberFormat="1" applyAlignment="1">
      <alignment vertical="center" wrapText="1"/>
    </xf>
    <xf numFmtId="166" fontId="0" fillId="0" borderId="0" xfId="0" applyNumberFormat="1" applyAlignment="1">
      <alignment horizontal="center" wrapText="1"/>
    </xf>
    <xf numFmtId="164" fontId="0" fillId="0" borderId="0" xfId="0" applyNumberFormat="1" applyAlignment="1">
      <alignment horizontal="center" vertical="center" wrapText="1"/>
    </xf>
    <xf numFmtId="49" fontId="6" fillId="2" borderId="4"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0" fillId="0" borderId="1" xfId="0" applyBorder="1"/>
    <xf numFmtId="0" fontId="6" fillId="6" borderId="4" xfId="0" applyFont="1" applyFill="1" applyBorder="1" applyAlignment="1">
      <alignment horizontal="center" vertical="center"/>
    </xf>
    <xf numFmtId="164" fontId="0" fillId="4" borderId="4" xfId="0" applyNumberFormat="1" applyFill="1" applyBorder="1" applyAlignment="1">
      <alignment horizontal="center" vertical="center" wrapText="1"/>
    </xf>
    <xf numFmtId="0" fontId="0" fillId="0" borderId="3" xfId="0" applyBorder="1" applyAlignment="1">
      <alignment wrapText="1"/>
    </xf>
    <xf numFmtId="164" fontId="6" fillId="2" borderId="4" xfId="0" applyNumberFormat="1" applyFont="1" applyFill="1" applyBorder="1" applyAlignment="1">
      <alignment horizontal="center" vertical="center" wrapText="1"/>
    </xf>
    <xf numFmtId="0" fontId="0" fillId="0" borderId="0" xfId="0" applyAlignment="1">
      <alignment wrapText="1"/>
    </xf>
    <xf numFmtId="0" fontId="0" fillId="0" borderId="7" xfId="0" applyBorder="1" applyAlignment="1">
      <alignment wrapText="1"/>
    </xf>
    <xf numFmtId="0" fontId="6" fillId="6" borderId="4" xfId="0" applyFont="1" applyFill="1" applyBorder="1" applyAlignment="1">
      <alignment horizontal="center" vertical="center" wrapText="1"/>
    </xf>
    <xf numFmtId="0" fontId="5" fillId="2" borderId="4" xfId="0" applyFont="1" applyFill="1" applyBorder="1" applyAlignment="1">
      <alignment horizontal="center" vertical="center"/>
    </xf>
    <xf numFmtId="0" fontId="6" fillId="2" borderId="4" xfId="0" applyFont="1" applyFill="1" applyBorder="1" applyAlignment="1">
      <alignment horizontal="center" vertical="center"/>
    </xf>
    <xf numFmtId="0" fontId="0" fillId="0" borderId="4" xfId="0" applyBorder="1" applyAlignment="1">
      <alignment horizontal="center" vertical="center" wrapText="1"/>
    </xf>
    <xf numFmtId="0" fontId="5" fillId="2" borderId="4" xfId="0" applyFont="1" applyFill="1" applyBorder="1" applyAlignment="1">
      <alignment horizontal="center" vertical="center" wrapText="1"/>
    </xf>
    <xf numFmtId="0" fontId="6" fillId="2" borderId="4" xfId="0" applyFont="1" applyFill="1" applyBorder="1" applyAlignment="1">
      <alignment horizontal="center" wrapText="1"/>
    </xf>
    <xf numFmtId="0" fontId="0" fillId="3" borderId="4" xfId="0"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0EFD4"/>
      <rgbColor rgb="FFFFFF99"/>
      <rgbColor rgb="FF99CCFF"/>
      <rgbColor rgb="FFF7A19A"/>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E374"/>
  <sheetViews>
    <sheetView showGridLines="0" topLeftCell="A225" zoomScaleNormal="100" workbookViewId="0">
      <selection activeCell="J10" sqref="J10"/>
    </sheetView>
  </sheetViews>
  <sheetFormatPr defaultColWidth="8.33203125" defaultRowHeight="14.65" customHeight="1" x14ac:dyDescent="0.45"/>
  <cols>
    <col min="1" max="1" width="7.73046875" style="15" customWidth="1"/>
    <col min="2" max="2" width="35.73046875" style="15" customWidth="1"/>
    <col min="3" max="3" width="10.265625" style="15" customWidth="1"/>
    <col min="4" max="4" width="7.73046875" style="16" customWidth="1"/>
    <col min="5" max="6" width="13.265625" style="16" customWidth="1"/>
    <col min="7" max="7" width="12.1328125" style="15" customWidth="1"/>
    <col min="8" max="8" width="15" style="15" customWidth="1"/>
    <col min="9" max="1009" width="12.1328125" style="15" customWidth="1"/>
    <col min="1010" max="1016" width="9.1328125" style="15" customWidth="1"/>
    <col min="1017" max="1019" width="9.1328125" style="17" customWidth="1"/>
  </cols>
  <sheetData>
    <row r="1" spans="1:1018" s="17" customFormat="1" ht="17" customHeight="1" x14ac:dyDescent="0.45">
      <c r="A1" s="14" t="s">
        <v>0</v>
      </c>
      <c r="B1" s="14"/>
      <c r="C1" s="14"/>
      <c r="D1" s="14"/>
      <c r="E1" s="14"/>
      <c r="F1" s="14"/>
    </row>
    <row r="2" spans="1:1018" s="17" customFormat="1" ht="17" customHeight="1" x14ac:dyDescent="0.45">
      <c r="A2" s="14" t="s">
        <v>1</v>
      </c>
      <c r="B2" s="14"/>
      <c r="C2" s="14"/>
      <c r="D2" s="14"/>
      <c r="E2" s="14"/>
      <c r="F2" s="14"/>
    </row>
    <row r="3" spans="1:1018" s="17" customFormat="1" ht="17" customHeight="1" x14ac:dyDescent="0.45">
      <c r="A3" s="14" t="s">
        <v>2</v>
      </c>
      <c r="B3" s="14"/>
      <c r="C3" s="14"/>
      <c r="D3" s="14"/>
      <c r="E3" s="14"/>
      <c r="F3" s="14"/>
    </row>
    <row r="4" spans="1:1018" s="17" customFormat="1" ht="17" customHeight="1" x14ac:dyDescent="0.45">
      <c r="A4" s="14" t="s">
        <v>3</v>
      </c>
      <c r="B4" s="14"/>
      <c r="C4" s="14"/>
      <c r="D4" s="14"/>
      <c r="E4" s="14"/>
      <c r="F4" s="14"/>
    </row>
    <row r="5" spans="1:1018" s="19" customFormat="1" ht="17" customHeight="1" x14ac:dyDescent="0.45">
      <c r="A5" s="18"/>
      <c r="B5" s="18"/>
      <c r="C5" s="18"/>
      <c r="D5" s="18"/>
      <c r="E5" s="18"/>
      <c r="F5" s="18"/>
    </row>
    <row r="6" spans="1:1018" ht="17" customHeight="1" x14ac:dyDescent="0.45">
      <c r="A6" s="13" t="s">
        <v>4</v>
      </c>
      <c r="B6" s="13"/>
      <c r="C6" s="13"/>
      <c r="D6" s="13"/>
      <c r="E6" s="13"/>
      <c r="F6" s="13"/>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row>
    <row r="7" spans="1:1018" ht="17" customHeight="1" x14ac:dyDescent="0.45">
      <c r="A7" s="13" t="s">
        <v>5</v>
      </c>
      <c r="B7" s="13"/>
      <c r="C7" s="13"/>
      <c r="D7" s="13"/>
      <c r="E7" s="13"/>
      <c r="F7" s="13"/>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row>
    <row r="8" spans="1:1018" ht="17" customHeight="1" x14ac:dyDescent="0.45">
      <c r="A8" s="12"/>
      <c r="B8" s="12"/>
      <c r="C8" s="12"/>
      <c r="D8" s="12"/>
      <c r="E8" s="12"/>
      <c r="F8" s="12"/>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row>
    <row r="9" spans="1:1018" ht="28.9" customHeight="1" x14ac:dyDescent="0.45">
      <c r="A9" s="11" t="s">
        <v>6</v>
      </c>
      <c r="B9" s="11"/>
      <c r="C9" s="11"/>
      <c r="D9" s="11"/>
      <c r="E9" s="11"/>
      <c r="F9" s="11"/>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row>
    <row r="10" spans="1:1018" ht="28.5" x14ac:dyDescent="0.45">
      <c r="A10" s="20" t="s">
        <v>7</v>
      </c>
      <c r="B10" s="20" t="s">
        <v>8</v>
      </c>
      <c r="C10" s="20" t="s">
        <v>9</v>
      </c>
      <c r="D10" s="20" t="s">
        <v>10</v>
      </c>
      <c r="E10" s="21" t="s">
        <v>11</v>
      </c>
      <c r="F10" s="21" t="s">
        <v>12</v>
      </c>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row>
    <row r="11" spans="1:1018" ht="28.5" x14ac:dyDescent="0.45">
      <c r="A11" s="22" t="s">
        <v>13</v>
      </c>
      <c r="B11" s="23" t="s">
        <v>14</v>
      </c>
      <c r="C11" s="22" t="s">
        <v>15</v>
      </c>
      <c r="D11" s="22">
        <v>1</v>
      </c>
      <c r="E11" s="24">
        <v>35.03</v>
      </c>
      <c r="F11" s="24">
        <f>E11*D11</f>
        <v>35.03</v>
      </c>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row>
    <row r="12" spans="1:1018" ht="28.5" x14ac:dyDescent="0.45">
      <c r="A12" s="22" t="s">
        <v>16</v>
      </c>
      <c r="B12" s="23" t="s">
        <v>17</v>
      </c>
      <c r="C12" s="22" t="s">
        <v>15</v>
      </c>
      <c r="D12" s="22">
        <v>1</v>
      </c>
      <c r="E12" s="24">
        <v>35.86</v>
      </c>
      <c r="F12" s="24">
        <f>E12*D12</f>
        <v>35.86</v>
      </c>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row>
    <row r="13" spans="1:1018" ht="14.25" x14ac:dyDescent="0.45">
      <c r="A13" s="22" t="s">
        <v>18</v>
      </c>
      <c r="B13" s="23" t="s">
        <v>19</v>
      </c>
      <c r="C13" s="22" t="s">
        <v>15</v>
      </c>
      <c r="D13" s="22">
        <v>1</v>
      </c>
      <c r="E13" s="24">
        <v>48.03</v>
      </c>
      <c r="F13" s="24">
        <f>E13*D13</f>
        <v>48.03</v>
      </c>
      <c r="G13" s="25"/>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row>
    <row r="14" spans="1:1018" ht="14.25" x14ac:dyDescent="0.45">
      <c r="A14" s="22" t="s">
        <v>20</v>
      </c>
      <c r="B14" s="23" t="s">
        <v>21</v>
      </c>
      <c r="C14" s="22" t="s">
        <v>15</v>
      </c>
      <c r="D14" s="22">
        <v>1</v>
      </c>
      <c r="E14" s="24">
        <v>171.86</v>
      </c>
      <c r="F14" s="24">
        <f>E14*D14</f>
        <v>171.86</v>
      </c>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row>
    <row r="15" spans="1:1018" ht="28.5" x14ac:dyDescent="0.45">
      <c r="A15" s="22" t="s">
        <v>22</v>
      </c>
      <c r="B15" s="23" t="s">
        <v>23</v>
      </c>
      <c r="C15" s="22" t="s">
        <v>15</v>
      </c>
      <c r="D15" s="22">
        <v>1</v>
      </c>
      <c r="E15" s="24">
        <v>119.61666666666667</v>
      </c>
      <c r="F15" s="24">
        <f>E15*D15</f>
        <v>119.61666666666667</v>
      </c>
      <c r="G15" s="2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row>
    <row r="16" spans="1:1018" ht="14.25" x14ac:dyDescent="0.45">
      <c r="A16" s="22" t="s">
        <v>26</v>
      </c>
      <c r="B16" s="23" t="s">
        <v>27</v>
      </c>
      <c r="C16" s="22" t="s">
        <v>15</v>
      </c>
      <c r="D16" s="22">
        <v>1</v>
      </c>
      <c r="E16" s="24">
        <v>55.713333333333338</v>
      </c>
      <c r="F16" s="24">
        <f>E16*D16</f>
        <v>55.713333333333338</v>
      </c>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row>
    <row r="17" spans="1:1018" ht="14.25" x14ac:dyDescent="0.45">
      <c r="A17" s="22" t="s">
        <v>30</v>
      </c>
      <c r="B17" s="23" t="s">
        <v>31</v>
      </c>
      <c r="C17" s="22" t="s">
        <v>15</v>
      </c>
      <c r="D17" s="22">
        <v>1</v>
      </c>
      <c r="E17" s="24">
        <v>69.23</v>
      </c>
      <c r="F17" s="24">
        <f>E17*D17</f>
        <v>69.23</v>
      </c>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row>
    <row r="18" spans="1:1018" ht="14.25" x14ac:dyDescent="0.45">
      <c r="A18" s="22" t="s">
        <v>32</v>
      </c>
      <c r="B18" s="23" t="s">
        <v>33</v>
      </c>
      <c r="C18" s="22" t="s">
        <v>15</v>
      </c>
      <c r="D18" s="22">
        <v>1</v>
      </c>
      <c r="E18" s="24">
        <v>185.88666666666668</v>
      </c>
      <c r="F18" s="24">
        <f>E18*D18</f>
        <v>185.88666666666668</v>
      </c>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row>
    <row r="19" spans="1:1018" ht="14.25" x14ac:dyDescent="0.45">
      <c r="A19" s="22" t="s">
        <v>34</v>
      </c>
      <c r="B19" s="23" t="s">
        <v>35</v>
      </c>
      <c r="C19" s="22" t="s">
        <v>15</v>
      </c>
      <c r="D19" s="22">
        <v>1</v>
      </c>
      <c r="E19" s="24">
        <v>32.76</v>
      </c>
      <c r="F19" s="24">
        <f>E19*D19</f>
        <v>32.76</v>
      </c>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row>
    <row r="20" spans="1:1018" ht="14.25" x14ac:dyDescent="0.45">
      <c r="A20" s="22" t="s">
        <v>36</v>
      </c>
      <c r="B20" s="23" t="s">
        <v>37</v>
      </c>
      <c r="C20" s="22" t="s">
        <v>15</v>
      </c>
      <c r="D20" s="22">
        <v>1</v>
      </c>
      <c r="E20" s="24">
        <v>24.47</v>
      </c>
      <c r="F20" s="24">
        <f>E20*D20</f>
        <v>24.47</v>
      </c>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row>
    <row r="21" spans="1:1018" ht="14.25" x14ac:dyDescent="0.45">
      <c r="A21" s="22" t="s">
        <v>39</v>
      </c>
      <c r="B21" s="23" t="s">
        <v>40</v>
      </c>
      <c r="C21" s="22" t="s">
        <v>15</v>
      </c>
      <c r="D21" s="22">
        <v>1</v>
      </c>
      <c r="E21" s="24">
        <v>31.416666666666668</v>
      </c>
      <c r="F21" s="24">
        <f>E21*D21</f>
        <v>31.416666666666668</v>
      </c>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row>
    <row r="22" spans="1:1018" ht="14.25" x14ac:dyDescent="0.45">
      <c r="A22" s="22" t="s">
        <v>41</v>
      </c>
      <c r="B22" s="23" t="s">
        <v>42</v>
      </c>
      <c r="C22" s="22" t="s">
        <v>15</v>
      </c>
      <c r="D22" s="22">
        <v>1</v>
      </c>
      <c r="E22" s="24">
        <v>26.13</v>
      </c>
      <c r="F22" s="24">
        <f>E22*D22</f>
        <v>26.13</v>
      </c>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row>
    <row r="23" spans="1:1018" ht="14.25" x14ac:dyDescent="0.45">
      <c r="A23" s="22" t="s">
        <v>43</v>
      </c>
      <c r="B23" s="23" t="s">
        <v>44</v>
      </c>
      <c r="C23" s="22" t="s">
        <v>15</v>
      </c>
      <c r="D23" s="22">
        <v>1</v>
      </c>
      <c r="E23" s="24">
        <v>15.54</v>
      </c>
      <c r="F23" s="24">
        <f>E23*D23</f>
        <v>15.54</v>
      </c>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row>
    <row r="24" spans="1:1018" ht="14.25" x14ac:dyDescent="0.45">
      <c r="A24" s="22" t="s">
        <v>45</v>
      </c>
      <c r="B24" s="23" t="s">
        <v>46</v>
      </c>
      <c r="C24" s="22" t="s">
        <v>15</v>
      </c>
      <c r="D24" s="22">
        <v>1</v>
      </c>
      <c r="E24" s="24">
        <v>22.233333333333331</v>
      </c>
      <c r="F24" s="24">
        <f>E24*D24</f>
        <v>22.233333333333331</v>
      </c>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row>
    <row r="25" spans="1:1018" ht="14.25" x14ac:dyDescent="0.45">
      <c r="A25" s="22" t="s">
        <v>47</v>
      </c>
      <c r="B25" s="23" t="s">
        <v>48</v>
      </c>
      <c r="C25" s="22" t="s">
        <v>15</v>
      </c>
      <c r="D25" s="22">
        <v>1</v>
      </c>
      <c r="E25" s="24">
        <v>10.186666666666667</v>
      </c>
      <c r="F25" s="24">
        <f>E25*D25</f>
        <v>10.186666666666667</v>
      </c>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row>
    <row r="26" spans="1:1018" ht="14.25" x14ac:dyDescent="0.45">
      <c r="A26" s="22" t="s">
        <v>49</v>
      </c>
      <c r="B26" s="23" t="s">
        <v>50</v>
      </c>
      <c r="C26" s="22" t="s">
        <v>15</v>
      </c>
      <c r="D26" s="22">
        <v>1</v>
      </c>
      <c r="E26" s="24">
        <v>15.046666666666667</v>
      </c>
      <c r="F26" s="24">
        <f>E26*D26</f>
        <v>15.046666666666667</v>
      </c>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row>
    <row r="27" spans="1:1018" ht="14.25" x14ac:dyDescent="0.45">
      <c r="A27" s="22" t="s">
        <v>51</v>
      </c>
      <c r="B27" s="23" t="s">
        <v>52</v>
      </c>
      <c r="C27" s="22" t="s">
        <v>15</v>
      </c>
      <c r="D27" s="22">
        <v>1</v>
      </c>
      <c r="E27" s="24">
        <v>14.123333333333333</v>
      </c>
      <c r="F27" s="24">
        <f>E27*D27</f>
        <v>14.123333333333333</v>
      </c>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row>
    <row r="28" spans="1:1018" ht="14.25" x14ac:dyDescent="0.45">
      <c r="A28" s="22" t="s">
        <v>53</v>
      </c>
      <c r="B28" s="23" t="s">
        <v>54</v>
      </c>
      <c r="C28" s="22" t="s">
        <v>15</v>
      </c>
      <c r="D28" s="22">
        <v>1</v>
      </c>
      <c r="E28" s="24">
        <v>15.366666666666667</v>
      </c>
      <c r="F28" s="24">
        <f>E28*D28</f>
        <v>15.366666666666667</v>
      </c>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row>
    <row r="29" spans="1:1018" ht="14.25" x14ac:dyDescent="0.45">
      <c r="A29" s="22" t="s">
        <v>55</v>
      </c>
      <c r="B29" s="23" t="s">
        <v>56</v>
      </c>
      <c r="C29" s="22" t="s">
        <v>15</v>
      </c>
      <c r="D29" s="22">
        <v>1</v>
      </c>
      <c r="E29" s="24">
        <v>26.166666666666668</v>
      </c>
      <c r="F29" s="24">
        <f>E29*D29</f>
        <v>26.166666666666668</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row>
    <row r="30" spans="1:1018" ht="14.25" x14ac:dyDescent="0.45">
      <c r="A30" s="22" t="s">
        <v>57</v>
      </c>
      <c r="B30" s="23" t="s">
        <v>58</v>
      </c>
      <c r="C30" s="22" t="s">
        <v>15</v>
      </c>
      <c r="D30" s="22">
        <v>1</v>
      </c>
      <c r="E30" s="24">
        <v>9.0133333333333336</v>
      </c>
      <c r="F30" s="24">
        <f>E30*D30</f>
        <v>9.0133333333333336</v>
      </c>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row>
    <row r="31" spans="1:1018" ht="14.25" x14ac:dyDescent="0.45">
      <c r="A31" s="22" t="s">
        <v>59</v>
      </c>
      <c r="B31" s="23" t="s">
        <v>60</v>
      </c>
      <c r="C31" s="22" t="s">
        <v>15</v>
      </c>
      <c r="D31" s="22">
        <v>1</v>
      </c>
      <c r="E31" s="24">
        <v>17.203333333333333</v>
      </c>
      <c r="F31" s="24">
        <f>E31*D31</f>
        <v>17.203333333333333</v>
      </c>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row>
    <row r="32" spans="1:1018" ht="57" x14ac:dyDescent="0.45">
      <c r="A32" s="22" t="s">
        <v>61</v>
      </c>
      <c r="B32" s="23" t="s">
        <v>62</v>
      </c>
      <c r="C32" s="22" t="s">
        <v>15</v>
      </c>
      <c r="D32" s="22">
        <v>1</v>
      </c>
      <c r="E32" s="24">
        <v>37.826666666666661</v>
      </c>
      <c r="F32" s="24">
        <f>E32*D32</f>
        <v>37.826666666666661</v>
      </c>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row>
    <row r="33" spans="1:1018" ht="71.25" x14ac:dyDescent="0.45">
      <c r="A33" s="22" t="s">
        <v>63</v>
      </c>
      <c r="B33" s="23" t="s">
        <v>64</v>
      </c>
      <c r="C33" s="22" t="s">
        <v>15</v>
      </c>
      <c r="D33" s="22">
        <v>1</v>
      </c>
      <c r="E33" s="24">
        <v>78.529999999999987</v>
      </c>
      <c r="F33" s="24">
        <f>E33*D33</f>
        <v>78.529999999999987</v>
      </c>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c r="IY33"/>
      <c r="IZ33"/>
      <c r="JA33"/>
      <c r="JB33"/>
      <c r="JC33"/>
      <c r="JD33"/>
      <c r="JE33"/>
      <c r="JF33"/>
      <c r="JG33"/>
      <c r="JH33"/>
      <c r="JI33"/>
      <c r="JJ33"/>
      <c r="JK33"/>
      <c r="JL33"/>
      <c r="JM33"/>
      <c r="JN33"/>
      <c r="JO33"/>
      <c r="JP33"/>
      <c r="JQ33"/>
      <c r="JR33"/>
      <c r="JS33"/>
      <c r="JT33"/>
      <c r="JU33"/>
      <c r="JV33"/>
      <c r="JW33"/>
      <c r="JX33"/>
      <c r="JY33"/>
      <c r="JZ33"/>
      <c r="KA33"/>
      <c r="KB33"/>
      <c r="KC33"/>
      <c r="KD33"/>
      <c r="KE33"/>
      <c r="KF33"/>
      <c r="KG33"/>
      <c r="KH33"/>
      <c r="KI33"/>
      <c r="KJ33"/>
      <c r="KK33"/>
      <c r="KL33"/>
      <c r="KM33"/>
      <c r="KN33"/>
      <c r="KO33"/>
      <c r="KP33"/>
      <c r="KQ33"/>
      <c r="KR33"/>
      <c r="KS33"/>
      <c r="KT33"/>
      <c r="KU33"/>
      <c r="KV33"/>
      <c r="KW33"/>
      <c r="KX33"/>
      <c r="KY33"/>
      <c r="KZ33"/>
      <c r="LA33"/>
      <c r="LB33"/>
      <c r="LC33"/>
      <c r="LD33"/>
      <c r="LE33"/>
      <c r="LF33"/>
      <c r="LG33"/>
      <c r="LH33"/>
      <c r="LI33"/>
      <c r="LJ33"/>
      <c r="LK33"/>
      <c r="LL33"/>
      <c r="LM33"/>
      <c r="LN33"/>
      <c r="LO33"/>
      <c r="LP33"/>
      <c r="LQ33"/>
      <c r="LR33"/>
      <c r="LS33"/>
      <c r="LT33"/>
      <c r="LU33"/>
      <c r="LV33"/>
      <c r="LW33"/>
      <c r="LX33"/>
      <c r="LY33"/>
      <c r="LZ33"/>
      <c r="MA33"/>
      <c r="MB33"/>
      <c r="MC33"/>
      <c r="MD33"/>
      <c r="ME33"/>
      <c r="MF33"/>
      <c r="MG33"/>
      <c r="MH33"/>
      <c r="MI33"/>
      <c r="MJ33"/>
      <c r="MK33"/>
      <c r="ML33"/>
      <c r="MM33"/>
      <c r="MN33"/>
      <c r="MO33"/>
      <c r="MP33"/>
      <c r="MQ33"/>
      <c r="MR33"/>
      <c r="MS33"/>
      <c r="MT33"/>
      <c r="MU33"/>
      <c r="MV33"/>
      <c r="MW33"/>
      <c r="MX33"/>
      <c r="MY33"/>
      <c r="MZ33"/>
      <c r="NA33"/>
      <c r="NB33"/>
      <c r="NC33"/>
      <c r="ND33"/>
      <c r="NE33"/>
      <c r="NF33"/>
      <c r="NG33"/>
      <c r="NH33"/>
      <c r="NI33"/>
      <c r="NJ33"/>
      <c r="NK33"/>
      <c r="NL33"/>
      <c r="NM33"/>
      <c r="NN33"/>
      <c r="NO33"/>
      <c r="NP33"/>
      <c r="NQ33"/>
      <c r="NR33"/>
      <c r="NS33"/>
      <c r="NT33"/>
      <c r="NU33"/>
      <c r="NV33"/>
      <c r="NW33"/>
      <c r="NX33"/>
      <c r="NY33"/>
      <c r="NZ33"/>
      <c r="OA33"/>
      <c r="OB33"/>
      <c r="OC33"/>
      <c r="OD33"/>
      <c r="OE33"/>
      <c r="OF33"/>
      <c r="OG33"/>
      <c r="OH33"/>
      <c r="OI33"/>
      <c r="OJ33"/>
      <c r="OK33"/>
      <c r="OL33"/>
      <c r="OM33"/>
      <c r="ON33"/>
      <c r="OO33"/>
      <c r="OP33"/>
      <c r="OQ33"/>
      <c r="OR33"/>
      <c r="OS33"/>
      <c r="OT33"/>
      <c r="OU33"/>
      <c r="OV33"/>
      <c r="OW33"/>
      <c r="OX33"/>
      <c r="OY33"/>
      <c r="OZ33"/>
      <c r="PA33"/>
      <c r="PB33"/>
      <c r="PC33"/>
      <c r="PD33"/>
      <c r="PE33"/>
      <c r="PF33"/>
      <c r="PG33"/>
      <c r="PH33"/>
      <c r="PI33"/>
      <c r="PJ33"/>
      <c r="PK33"/>
      <c r="PL33"/>
      <c r="PM33"/>
      <c r="PN33"/>
      <c r="PO33"/>
      <c r="PP33"/>
      <c r="PQ33"/>
      <c r="PR33"/>
      <c r="PS33"/>
      <c r="PT33"/>
      <c r="PU33"/>
      <c r="PV33"/>
      <c r="PW33"/>
      <c r="PX33"/>
      <c r="PY33"/>
      <c r="PZ33"/>
      <c r="QA33"/>
      <c r="QB33"/>
      <c r="QC33"/>
      <c r="QD33"/>
      <c r="QE33"/>
      <c r="QF33"/>
      <c r="QG33"/>
      <c r="QH33"/>
      <c r="QI33"/>
      <c r="QJ33"/>
      <c r="QK33"/>
      <c r="QL33"/>
      <c r="QM33"/>
      <c r="QN33"/>
      <c r="QO33"/>
      <c r="QP33"/>
      <c r="QQ33"/>
      <c r="QR33"/>
      <c r="QS33"/>
      <c r="QT33"/>
      <c r="QU33"/>
      <c r="QV33"/>
      <c r="QW33"/>
      <c r="QX33"/>
      <c r="QY33"/>
      <c r="QZ33"/>
      <c r="RA33"/>
      <c r="RB33"/>
      <c r="RC33"/>
      <c r="RD33"/>
      <c r="RE33"/>
      <c r="RF33"/>
      <c r="RG33"/>
      <c r="RH33"/>
      <c r="RI33"/>
      <c r="RJ33"/>
      <c r="RK33"/>
      <c r="RL33"/>
      <c r="RM33"/>
      <c r="RN33"/>
      <c r="RO33"/>
      <c r="RP33"/>
      <c r="RQ33"/>
      <c r="RR33"/>
      <c r="RS33"/>
      <c r="RT33"/>
      <c r="RU33"/>
      <c r="RV33"/>
      <c r="RW33"/>
      <c r="RX33"/>
      <c r="RY33"/>
      <c r="RZ33"/>
      <c r="SA33"/>
      <c r="SB33"/>
      <c r="SC33"/>
      <c r="SD33"/>
      <c r="SE33"/>
      <c r="SF33"/>
      <c r="SG33"/>
      <c r="SH33"/>
      <c r="SI33"/>
      <c r="SJ33"/>
      <c r="SK33"/>
      <c r="SL33"/>
      <c r="SM33"/>
      <c r="SN33"/>
      <c r="SO33"/>
      <c r="SP33"/>
      <c r="SQ33"/>
      <c r="SR33"/>
      <c r="SS33"/>
      <c r="ST33"/>
      <c r="SU33"/>
      <c r="SV33"/>
      <c r="SW33"/>
      <c r="SX33"/>
      <c r="SY33"/>
      <c r="SZ33"/>
      <c r="TA33"/>
      <c r="TB33"/>
      <c r="TC33"/>
      <c r="TD33"/>
      <c r="TE33"/>
      <c r="TF33"/>
      <c r="TG33"/>
      <c r="TH33"/>
      <c r="TI33"/>
      <c r="TJ33"/>
      <c r="TK33"/>
      <c r="TL33"/>
      <c r="TM33"/>
      <c r="TN33"/>
      <c r="TO33"/>
      <c r="TP33"/>
      <c r="TQ33"/>
      <c r="TR33"/>
      <c r="TS33"/>
      <c r="TT33"/>
      <c r="TU33"/>
      <c r="TV33"/>
      <c r="TW33"/>
      <c r="TX33"/>
      <c r="TY33"/>
      <c r="TZ33"/>
      <c r="UA33"/>
      <c r="UB33"/>
      <c r="UC33"/>
      <c r="UD33"/>
      <c r="UE33"/>
      <c r="UF33"/>
      <c r="UG33"/>
      <c r="UH33"/>
      <c r="UI33"/>
      <c r="UJ33"/>
      <c r="UK33"/>
      <c r="UL33"/>
      <c r="UM33"/>
      <c r="UN33"/>
      <c r="UO33"/>
      <c r="UP33"/>
      <c r="UQ33"/>
      <c r="UR33"/>
      <c r="US33"/>
      <c r="UT33"/>
      <c r="UU33"/>
      <c r="UV33"/>
      <c r="UW33"/>
      <c r="UX33"/>
      <c r="UY33"/>
      <c r="UZ33"/>
      <c r="VA33"/>
      <c r="VB33"/>
      <c r="VC33"/>
      <c r="VD33"/>
      <c r="VE33"/>
      <c r="VF33"/>
      <c r="VG33"/>
      <c r="VH33"/>
      <c r="VI33"/>
      <c r="VJ33"/>
      <c r="VK33"/>
      <c r="VL33"/>
      <c r="VM33"/>
      <c r="VN33"/>
      <c r="VO33"/>
      <c r="VP33"/>
      <c r="VQ33"/>
      <c r="VR33"/>
      <c r="VS33"/>
      <c r="VT33"/>
      <c r="VU33"/>
      <c r="VV33"/>
      <c r="VW33"/>
      <c r="VX33"/>
      <c r="VY33"/>
      <c r="VZ33"/>
      <c r="WA33"/>
      <c r="WB33"/>
      <c r="WC33"/>
      <c r="WD33"/>
      <c r="WE33"/>
      <c r="WF33"/>
      <c r="WG33"/>
      <c r="WH33"/>
      <c r="WI33"/>
      <c r="WJ33"/>
      <c r="WK33"/>
      <c r="WL33"/>
      <c r="WM33"/>
      <c r="WN33"/>
      <c r="WO33"/>
      <c r="WP33"/>
      <c r="WQ33"/>
      <c r="WR33"/>
      <c r="WS33"/>
      <c r="WT33"/>
      <c r="WU33"/>
      <c r="WV33"/>
      <c r="WW33"/>
      <c r="WX33"/>
      <c r="WY33"/>
      <c r="WZ33"/>
      <c r="XA33"/>
      <c r="XB33"/>
      <c r="XC33"/>
      <c r="XD33"/>
      <c r="XE33"/>
      <c r="XF33"/>
      <c r="XG33"/>
      <c r="XH33"/>
      <c r="XI33"/>
      <c r="XJ33"/>
      <c r="XK33"/>
      <c r="XL33"/>
      <c r="XM33"/>
      <c r="XN33"/>
      <c r="XO33"/>
      <c r="XP33"/>
      <c r="XQ33"/>
      <c r="XR33"/>
      <c r="XS33"/>
      <c r="XT33"/>
      <c r="XU33"/>
      <c r="XV33"/>
      <c r="XW33"/>
      <c r="XX33"/>
      <c r="XY33"/>
      <c r="XZ33"/>
      <c r="YA33"/>
      <c r="YB33"/>
      <c r="YC33"/>
      <c r="YD33"/>
      <c r="YE33"/>
      <c r="YF33"/>
      <c r="YG33"/>
      <c r="YH33"/>
      <c r="YI33"/>
      <c r="YJ33"/>
      <c r="YK33"/>
      <c r="YL33"/>
      <c r="YM33"/>
      <c r="YN33"/>
      <c r="YO33"/>
      <c r="YP33"/>
      <c r="YQ33"/>
      <c r="YR33"/>
      <c r="YS33"/>
      <c r="YT33"/>
      <c r="YU33"/>
      <c r="YV33"/>
      <c r="YW33"/>
      <c r="YX33"/>
      <c r="YY33"/>
      <c r="YZ33"/>
      <c r="ZA33"/>
      <c r="ZB33"/>
      <c r="ZC33"/>
      <c r="ZD33"/>
      <c r="ZE33"/>
      <c r="ZF33"/>
      <c r="ZG33"/>
      <c r="ZH33"/>
      <c r="ZI33"/>
      <c r="ZJ33"/>
      <c r="ZK33"/>
      <c r="ZL33"/>
      <c r="ZM33"/>
      <c r="ZN33"/>
      <c r="ZO33"/>
      <c r="ZP33"/>
      <c r="ZQ33"/>
      <c r="ZR33"/>
      <c r="ZS33"/>
      <c r="ZT33"/>
      <c r="ZU33"/>
      <c r="ZV33"/>
      <c r="ZW33"/>
      <c r="ZX33"/>
      <c r="ZY33"/>
      <c r="ZZ33"/>
      <c r="AAA33"/>
      <c r="AAB33"/>
      <c r="AAC33"/>
      <c r="AAD33"/>
      <c r="AAE33"/>
      <c r="AAF33"/>
      <c r="AAG33"/>
      <c r="AAH33"/>
      <c r="AAI33"/>
      <c r="AAJ33"/>
      <c r="AAK33"/>
      <c r="AAL33"/>
      <c r="AAM33"/>
      <c r="AAN33"/>
      <c r="AAO33"/>
      <c r="AAP33"/>
      <c r="AAQ33"/>
      <c r="AAR33"/>
      <c r="AAS33"/>
      <c r="AAT33"/>
      <c r="AAU33"/>
      <c r="AAV33"/>
      <c r="AAW33"/>
      <c r="AAX33"/>
      <c r="AAY33"/>
      <c r="AAZ33"/>
      <c r="ABA33"/>
      <c r="ABB33"/>
      <c r="ABC33"/>
      <c r="ABD33"/>
      <c r="ABE33"/>
      <c r="ABF33"/>
      <c r="ABG33"/>
      <c r="ABH33"/>
      <c r="ABI33"/>
      <c r="ABJ33"/>
      <c r="ABK33"/>
      <c r="ABL33"/>
      <c r="ABM33"/>
      <c r="ABN33"/>
      <c r="ABO33"/>
      <c r="ABP33"/>
      <c r="ABQ33"/>
      <c r="ABR33"/>
      <c r="ABS33"/>
      <c r="ABT33"/>
      <c r="ABU33"/>
      <c r="ABV33"/>
      <c r="ABW33"/>
      <c r="ABX33"/>
      <c r="ABY33"/>
      <c r="ABZ33"/>
      <c r="ACA33"/>
      <c r="ACB33"/>
      <c r="ACC33"/>
      <c r="ACD33"/>
      <c r="ACE33"/>
      <c r="ACF33"/>
      <c r="ACG33"/>
      <c r="ACH33"/>
      <c r="ACI33"/>
      <c r="ACJ33"/>
      <c r="ACK33"/>
      <c r="ACL33"/>
      <c r="ACM33"/>
      <c r="ACN33"/>
      <c r="ACO33"/>
      <c r="ACP33"/>
      <c r="ACQ33"/>
      <c r="ACR33"/>
      <c r="ACS33"/>
      <c r="ACT33"/>
      <c r="ACU33"/>
      <c r="ACV33"/>
      <c r="ACW33"/>
      <c r="ACX33"/>
      <c r="ACY33"/>
      <c r="ACZ33"/>
      <c r="ADA33"/>
      <c r="ADB33"/>
      <c r="ADC33"/>
      <c r="ADD33"/>
      <c r="ADE33"/>
      <c r="ADF33"/>
      <c r="ADG33"/>
      <c r="ADH33"/>
      <c r="ADI33"/>
      <c r="ADJ33"/>
      <c r="ADK33"/>
      <c r="ADL33"/>
      <c r="ADM33"/>
      <c r="ADN33"/>
      <c r="ADO33"/>
      <c r="ADP33"/>
      <c r="ADQ33"/>
      <c r="ADR33"/>
      <c r="ADS33"/>
      <c r="ADT33"/>
      <c r="ADU33"/>
      <c r="ADV33"/>
      <c r="ADW33"/>
      <c r="ADX33"/>
      <c r="ADY33"/>
      <c r="ADZ33"/>
      <c r="AEA33"/>
      <c r="AEB33"/>
      <c r="AEC33"/>
      <c r="AED33"/>
      <c r="AEE33"/>
      <c r="AEF33"/>
      <c r="AEG33"/>
      <c r="AEH33"/>
      <c r="AEI33"/>
      <c r="AEJ33"/>
      <c r="AEK33"/>
      <c r="AEL33"/>
      <c r="AEM33"/>
      <c r="AEN33"/>
      <c r="AEO33"/>
      <c r="AEP33"/>
      <c r="AEQ33"/>
      <c r="AER33"/>
      <c r="AES33"/>
      <c r="AET33"/>
      <c r="AEU33"/>
      <c r="AEV33"/>
      <c r="AEW33"/>
      <c r="AEX33"/>
      <c r="AEY33"/>
      <c r="AEZ33"/>
      <c r="AFA33"/>
      <c r="AFB33"/>
      <c r="AFC33"/>
      <c r="AFD33"/>
      <c r="AFE33"/>
      <c r="AFF33"/>
      <c r="AFG33"/>
      <c r="AFH33"/>
      <c r="AFI33"/>
      <c r="AFJ33"/>
      <c r="AFK33"/>
      <c r="AFL33"/>
      <c r="AFM33"/>
      <c r="AFN33"/>
      <c r="AFO33"/>
      <c r="AFP33"/>
      <c r="AFQ33"/>
      <c r="AFR33"/>
      <c r="AFS33"/>
      <c r="AFT33"/>
      <c r="AFU33"/>
      <c r="AFV33"/>
      <c r="AFW33"/>
      <c r="AFX33"/>
      <c r="AFY33"/>
      <c r="AFZ33"/>
      <c r="AGA33"/>
      <c r="AGB33"/>
      <c r="AGC33"/>
      <c r="AGD33"/>
      <c r="AGE33"/>
      <c r="AGF33"/>
      <c r="AGG33"/>
      <c r="AGH33"/>
      <c r="AGI33"/>
      <c r="AGJ33"/>
      <c r="AGK33"/>
      <c r="AGL33"/>
      <c r="AGM33"/>
      <c r="AGN33"/>
      <c r="AGO33"/>
      <c r="AGP33"/>
      <c r="AGQ33"/>
      <c r="AGR33"/>
      <c r="AGS33"/>
      <c r="AGT33"/>
      <c r="AGU33"/>
      <c r="AGV33"/>
      <c r="AGW33"/>
      <c r="AGX33"/>
      <c r="AGY33"/>
      <c r="AGZ33"/>
      <c r="AHA33"/>
      <c r="AHB33"/>
      <c r="AHC33"/>
      <c r="AHD33"/>
      <c r="AHE33"/>
      <c r="AHF33"/>
      <c r="AHG33"/>
      <c r="AHH33"/>
      <c r="AHI33"/>
      <c r="AHJ33"/>
      <c r="AHK33"/>
      <c r="AHL33"/>
      <c r="AHM33"/>
      <c r="AHN33"/>
      <c r="AHO33"/>
      <c r="AHP33"/>
      <c r="AHQ33"/>
      <c r="AHR33"/>
      <c r="AHS33"/>
      <c r="AHT33"/>
      <c r="AHU33"/>
      <c r="AHV33"/>
      <c r="AHW33"/>
      <c r="AHX33"/>
      <c r="AHY33"/>
      <c r="AHZ33"/>
      <c r="AIA33"/>
      <c r="AIB33"/>
      <c r="AIC33"/>
      <c r="AID33"/>
      <c r="AIE33"/>
      <c r="AIF33"/>
      <c r="AIG33"/>
      <c r="AIH33"/>
      <c r="AII33"/>
      <c r="AIJ33"/>
      <c r="AIK33"/>
      <c r="AIL33"/>
      <c r="AIM33"/>
      <c r="AIN33"/>
      <c r="AIO33"/>
      <c r="AIP33"/>
      <c r="AIQ33"/>
      <c r="AIR33"/>
      <c r="AIS33"/>
      <c r="AIT33"/>
      <c r="AIU33"/>
      <c r="AIV33"/>
      <c r="AIW33"/>
      <c r="AIX33"/>
      <c r="AIY33"/>
      <c r="AIZ33"/>
      <c r="AJA33"/>
      <c r="AJB33"/>
      <c r="AJC33"/>
      <c r="AJD33"/>
      <c r="AJE33"/>
      <c r="AJF33"/>
      <c r="AJG33"/>
      <c r="AJH33"/>
      <c r="AJI33"/>
      <c r="AJJ33"/>
      <c r="AJK33"/>
      <c r="AJL33"/>
      <c r="AJM33"/>
      <c r="AJN33"/>
      <c r="AJO33"/>
      <c r="AJP33"/>
      <c r="AJQ33"/>
      <c r="AJR33"/>
      <c r="AJS33"/>
      <c r="AJT33"/>
      <c r="AJU33"/>
      <c r="AJV33"/>
      <c r="AJW33"/>
      <c r="AJX33"/>
      <c r="AJY33"/>
      <c r="AJZ33"/>
      <c r="AKA33"/>
      <c r="AKB33"/>
      <c r="AKC33"/>
      <c r="AKD33"/>
      <c r="AKE33"/>
      <c r="AKF33"/>
      <c r="AKG33"/>
      <c r="AKH33"/>
      <c r="AKI33"/>
      <c r="AKJ33"/>
      <c r="AKK33"/>
      <c r="AKL33"/>
      <c r="AKM33"/>
      <c r="AKN33"/>
      <c r="AKO33"/>
      <c r="AKP33"/>
      <c r="AKQ33"/>
      <c r="AKR33"/>
      <c r="AKS33"/>
      <c r="AKT33"/>
      <c r="AKU33"/>
      <c r="AKV33"/>
      <c r="AKW33"/>
      <c r="AKX33"/>
      <c r="AKY33"/>
      <c r="AKZ33"/>
      <c r="ALA33"/>
      <c r="ALB33"/>
      <c r="ALC33"/>
      <c r="ALD33"/>
      <c r="ALE33"/>
      <c r="ALF33"/>
      <c r="ALG33"/>
      <c r="ALH33"/>
      <c r="ALI33"/>
      <c r="ALJ33"/>
      <c r="ALK33"/>
      <c r="ALL33"/>
      <c r="ALM33"/>
      <c r="ALN33"/>
      <c r="ALO33"/>
      <c r="ALP33"/>
      <c r="ALQ33"/>
      <c r="ALR33"/>
      <c r="ALS33"/>
      <c r="ALT33"/>
      <c r="ALU33"/>
      <c r="ALV33"/>
      <c r="ALW33"/>
      <c r="ALX33"/>
      <c r="ALY33"/>
      <c r="ALZ33"/>
      <c r="AMA33"/>
      <c r="AMB33"/>
      <c r="AMC33"/>
      <c r="AMD33"/>
    </row>
    <row r="34" spans="1:1018" ht="14.25" x14ac:dyDescent="0.45">
      <c r="A34" s="22" t="s">
        <v>66</v>
      </c>
      <c r="B34" s="23" t="s">
        <v>67</v>
      </c>
      <c r="C34" s="22" t="s">
        <v>15</v>
      </c>
      <c r="D34" s="22">
        <v>1</v>
      </c>
      <c r="E34" s="24">
        <v>26.18</v>
      </c>
      <c r="F34" s="24">
        <f>E34*D34</f>
        <v>26.18</v>
      </c>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c r="IY34"/>
      <c r="IZ34"/>
      <c r="JA34"/>
      <c r="JB34"/>
      <c r="JC34"/>
      <c r="JD34"/>
      <c r="JE34"/>
      <c r="JF34"/>
      <c r="JG34"/>
      <c r="JH34"/>
      <c r="JI34"/>
      <c r="JJ34"/>
      <c r="JK34"/>
      <c r="JL34"/>
      <c r="JM34"/>
      <c r="JN34"/>
      <c r="JO34"/>
      <c r="JP34"/>
      <c r="JQ34"/>
      <c r="JR34"/>
      <c r="JS34"/>
      <c r="JT34"/>
      <c r="JU34"/>
      <c r="JV34"/>
      <c r="JW34"/>
      <c r="JX34"/>
      <c r="JY34"/>
      <c r="JZ34"/>
      <c r="KA34"/>
      <c r="KB34"/>
      <c r="KC34"/>
      <c r="KD34"/>
      <c r="KE34"/>
      <c r="KF34"/>
      <c r="KG34"/>
      <c r="KH34"/>
      <c r="KI34"/>
      <c r="KJ34"/>
      <c r="KK34"/>
      <c r="KL34"/>
      <c r="KM34"/>
      <c r="KN34"/>
      <c r="KO34"/>
      <c r="KP34"/>
      <c r="KQ34"/>
      <c r="KR34"/>
      <c r="KS34"/>
      <c r="KT34"/>
      <c r="KU34"/>
      <c r="KV34"/>
      <c r="KW34"/>
      <c r="KX34"/>
      <c r="KY34"/>
      <c r="KZ34"/>
      <c r="LA34"/>
      <c r="LB34"/>
      <c r="LC34"/>
      <c r="LD34"/>
      <c r="LE34"/>
      <c r="LF34"/>
      <c r="LG34"/>
      <c r="LH34"/>
      <c r="LI34"/>
      <c r="LJ34"/>
      <c r="LK34"/>
      <c r="LL34"/>
      <c r="LM34"/>
      <c r="LN34"/>
      <c r="LO34"/>
      <c r="LP34"/>
      <c r="LQ34"/>
      <c r="LR34"/>
      <c r="LS34"/>
      <c r="LT34"/>
      <c r="LU34"/>
      <c r="LV34"/>
      <c r="LW34"/>
      <c r="LX34"/>
      <c r="LY34"/>
      <c r="LZ34"/>
      <c r="MA34"/>
      <c r="MB34"/>
      <c r="MC34"/>
      <c r="MD34"/>
      <c r="ME34"/>
      <c r="MF34"/>
      <c r="MG34"/>
      <c r="MH34"/>
      <c r="MI34"/>
      <c r="MJ34"/>
      <c r="MK34"/>
      <c r="ML34"/>
      <c r="MM34"/>
      <c r="MN34"/>
      <c r="MO34"/>
      <c r="MP34"/>
      <c r="MQ34"/>
      <c r="MR34"/>
      <c r="MS34"/>
      <c r="MT34"/>
      <c r="MU34"/>
      <c r="MV34"/>
      <c r="MW34"/>
      <c r="MX34"/>
      <c r="MY34"/>
      <c r="MZ34"/>
      <c r="NA34"/>
      <c r="NB34"/>
      <c r="NC34"/>
      <c r="ND34"/>
      <c r="NE34"/>
      <c r="NF34"/>
      <c r="NG34"/>
      <c r="NH34"/>
      <c r="NI34"/>
      <c r="NJ34"/>
      <c r="NK34"/>
      <c r="NL34"/>
      <c r="NM34"/>
      <c r="NN34"/>
      <c r="NO34"/>
      <c r="NP34"/>
      <c r="NQ34"/>
      <c r="NR34"/>
      <c r="NS34"/>
      <c r="NT34"/>
      <c r="NU34"/>
      <c r="NV34"/>
      <c r="NW34"/>
      <c r="NX34"/>
      <c r="NY34"/>
      <c r="NZ34"/>
      <c r="OA34"/>
      <c r="OB34"/>
      <c r="OC34"/>
      <c r="OD34"/>
      <c r="OE34"/>
      <c r="OF34"/>
      <c r="OG34"/>
      <c r="OH34"/>
      <c r="OI34"/>
      <c r="OJ34"/>
      <c r="OK34"/>
      <c r="OL34"/>
      <c r="OM34"/>
      <c r="ON34"/>
      <c r="OO34"/>
      <c r="OP34"/>
      <c r="OQ34"/>
      <c r="OR34"/>
      <c r="OS34"/>
      <c r="OT34"/>
      <c r="OU34"/>
      <c r="OV34"/>
      <c r="OW34"/>
      <c r="OX34"/>
      <c r="OY34"/>
      <c r="OZ34"/>
      <c r="PA34"/>
      <c r="PB34"/>
      <c r="PC34"/>
      <c r="PD34"/>
      <c r="PE34"/>
      <c r="PF34"/>
      <c r="PG34"/>
      <c r="PH34"/>
      <c r="PI34"/>
      <c r="PJ34"/>
      <c r="PK34"/>
      <c r="PL34"/>
      <c r="PM34"/>
      <c r="PN34"/>
      <c r="PO34"/>
      <c r="PP34"/>
      <c r="PQ34"/>
      <c r="PR34"/>
      <c r="PS34"/>
      <c r="PT34"/>
      <c r="PU34"/>
      <c r="PV34"/>
      <c r="PW34"/>
      <c r="PX34"/>
      <c r="PY34"/>
      <c r="PZ34"/>
      <c r="QA34"/>
      <c r="QB34"/>
      <c r="QC34"/>
      <c r="QD34"/>
      <c r="QE34"/>
      <c r="QF34"/>
      <c r="QG34"/>
      <c r="QH34"/>
      <c r="QI34"/>
      <c r="QJ34"/>
      <c r="QK34"/>
      <c r="QL34"/>
      <c r="QM34"/>
      <c r="QN34"/>
      <c r="QO34"/>
      <c r="QP34"/>
      <c r="QQ34"/>
      <c r="QR34"/>
      <c r="QS34"/>
      <c r="QT34"/>
      <c r="QU34"/>
      <c r="QV34"/>
      <c r="QW34"/>
      <c r="QX34"/>
      <c r="QY34"/>
      <c r="QZ34"/>
      <c r="RA34"/>
      <c r="RB34"/>
      <c r="RC34"/>
      <c r="RD34"/>
      <c r="RE34"/>
      <c r="RF34"/>
      <c r="RG34"/>
      <c r="RH34"/>
      <c r="RI34"/>
      <c r="RJ34"/>
      <c r="RK34"/>
      <c r="RL34"/>
      <c r="RM34"/>
      <c r="RN34"/>
      <c r="RO34"/>
      <c r="RP34"/>
      <c r="RQ34"/>
      <c r="RR34"/>
      <c r="RS34"/>
      <c r="RT34"/>
      <c r="RU34"/>
      <c r="RV34"/>
      <c r="RW34"/>
      <c r="RX34"/>
      <c r="RY34"/>
      <c r="RZ34"/>
      <c r="SA34"/>
      <c r="SB34"/>
      <c r="SC34"/>
      <c r="SD34"/>
      <c r="SE34"/>
      <c r="SF34"/>
      <c r="SG34"/>
      <c r="SH34"/>
      <c r="SI34"/>
      <c r="SJ34"/>
      <c r="SK34"/>
      <c r="SL34"/>
      <c r="SM34"/>
      <c r="SN34"/>
      <c r="SO34"/>
      <c r="SP34"/>
      <c r="SQ34"/>
      <c r="SR34"/>
      <c r="SS34"/>
      <c r="ST34"/>
      <c r="SU34"/>
      <c r="SV34"/>
      <c r="SW34"/>
      <c r="SX34"/>
      <c r="SY34"/>
      <c r="SZ34"/>
      <c r="TA34"/>
      <c r="TB34"/>
      <c r="TC34"/>
      <c r="TD34"/>
      <c r="TE34"/>
      <c r="TF34"/>
      <c r="TG34"/>
      <c r="TH34"/>
      <c r="TI34"/>
      <c r="TJ34"/>
      <c r="TK34"/>
      <c r="TL34"/>
      <c r="TM34"/>
      <c r="TN34"/>
      <c r="TO34"/>
      <c r="TP34"/>
      <c r="TQ34"/>
      <c r="TR34"/>
      <c r="TS34"/>
      <c r="TT34"/>
      <c r="TU34"/>
      <c r="TV34"/>
      <c r="TW34"/>
      <c r="TX34"/>
      <c r="TY34"/>
      <c r="TZ34"/>
      <c r="UA34"/>
      <c r="UB34"/>
      <c r="UC34"/>
      <c r="UD34"/>
      <c r="UE34"/>
      <c r="UF34"/>
      <c r="UG34"/>
      <c r="UH34"/>
      <c r="UI34"/>
      <c r="UJ34"/>
      <c r="UK34"/>
      <c r="UL34"/>
      <c r="UM34"/>
      <c r="UN34"/>
      <c r="UO34"/>
      <c r="UP34"/>
      <c r="UQ34"/>
      <c r="UR34"/>
      <c r="US34"/>
      <c r="UT34"/>
      <c r="UU34"/>
      <c r="UV34"/>
      <c r="UW34"/>
      <c r="UX34"/>
      <c r="UY34"/>
      <c r="UZ34"/>
      <c r="VA34"/>
      <c r="VB34"/>
      <c r="VC34"/>
      <c r="VD34"/>
      <c r="VE34"/>
      <c r="VF34"/>
      <c r="VG34"/>
      <c r="VH34"/>
      <c r="VI34"/>
      <c r="VJ34"/>
      <c r="VK34"/>
      <c r="VL34"/>
      <c r="VM34"/>
      <c r="VN34"/>
      <c r="VO34"/>
      <c r="VP34"/>
      <c r="VQ34"/>
      <c r="VR34"/>
      <c r="VS34"/>
      <c r="VT34"/>
      <c r="VU34"/>
      <c r="VV34"/>
      <c r="VW34"/>
      <c r="VX34"/>
      <c r="VY34"/>
      <c r="VZ34"/>
      <c r="WA34"/>
      <c r="WB34"/>
      <c r="WC34"/>
      <c r="WD34"/>
      <c r="WE34"/>
      <c r="WF34"/>
      <c r="WG34"/>
      <c r="WH34"/>
      <c r="WI34"/>
      <c r="WJ34"/>
      <c r="WK34"/>
      <c r="WL34"/>
      <c r="WM34"/>
      <c r="WN34"/>
      <c r="WO34"/>
      <c r="WP34"/>
      <c r="WQ34"/>
      <c r="WR34"/>
      <c r="WS34"/>
      <c r="WT34"/>
      <c r="WU34"/>
      <c r="WV34"/>
      <c r="WW34"/>
      <c r="WX34"/>
      <c r="WY34"/>
      <c r="WZ34"/>
      <c r="XA34"/>
      <c r="XB34"/>
      <c r="XC34"/>
      <c r="XD34"/>
      <c r="XE34"/>
      <c r="XF34"/>
      <c r="XG34"/>
      <c r="XH34"/>
      <c r="XI34"/>
      <c r="XJ34"/>
      <c r="XK34"/>
      <c r="XL34"/>
      <c r="XM34"/>
      <c r="XN34"/>
      <c r="XO34"/>
      <c r="XP34"/>
      <c r="XQ34"/>
      <c r="XR34"/>
      <c r="XS34"/>
      <c r="XT34"/>
      <c r="XU34"/>
      <c r="XV34"/>
      <c r="XW34"/>
      <c r="XX34"/>
      <c r="XY34"/>
      <c r="XZ34"/>
      <c r="YA34"/>
      <c r="YB34"/>
      <c r="YC34"/>
      <c r="YD34"/>
      <c r="YE34"/>
      <c r="YF34"/>
      <c r="YG34"/>
      <c r="YH34"/>
      <c r="YI34"/>
      <c r="YJ34"/>
      <c r="YK34"/>
      <c r="YL34"/>
      <c r="YM34"/>
      <c r="YN34"/>
      <c r="YO34"/>
      <c r="YP34"/>
      <c r="YQ34"/>
      <c r="YR34"/>
      <c r="YS34"/>
      <c r="YT34"/>
      <c r="YU34"/>
      <c r="YV34"/>
      <c r="YW34"/>
      <c r="YX34"/>
      <c r="YY34"/>
      <c r="YZ34"/>
      <c r="ZA34"/>
      <c r="ZB34"/>
      <c r="ZC34"/>
      <c r="ZD34"/>
      <c r="ZE34"/>
      <c r="ZF34"/>
      <c r="ZG34"/>
      <c r="ZH34"/>
      <c r="ZI34"/>
      <c r="ZJ34"/>
      <c r="ZK34"/>
      <c r="ZL34"/>
      <c r="ZM34"/>
      <c r="ZN34"/>
      <c r="ZO34"/>
      <c r="ZP34"/>
      <c r="ZQ34"/>
      <c r="ZR34"/>
      <c r="ZS34"/>
      <c r="ZT34"/>
      <c r="ZU34"/>
      <c r="ZV34"/>
      <c r="ZW34"/>
      <c r="ZX34"/>
      <c r="ZY34"/>
      <c r="ZZ34"/>
      <c r="AAA34"/>
      <c r="AAB34"/>
      <c r="AAC34"/>
      <c r="AAD34"/>
      <c r="AAE34"/>
      <c r="AAF34"/>
      <c r="AAG34"/>
      <c r="AAH34"/>
      <c r="AAI34"/>
      <c r="AAJ34"/>
      <c r="AAK34"/>
      <c r="AAL34"/>
      <c r="AAM34"/>
      <c r="AAN34"/>
      <c r="AAO34"/>
      <c r="AAP34"/>
      <c r="AAQ34"/>
      <c r="AAR34"/>
      <c r="AAS34"/>
      <c r="AAT34"/>
      <c r="AAU34"/>
      <c r="AAV34"/>
      <c r="AAW34"/>
      <c r="AAX34"/>
      <c r="AAY34"/>
      <c r="AAZ34"/>
      <c r="ABA34"/>
      <c r="ABB34"/>
      <c r="ABC34"/>
      <c r="ABD34"/>
      <c r="ABE34"/>
      <c r="ABF34"/>
      <c r="ABG34"/>
      <c r="ABH34"/>
      <c r="ABI34"/>
      <c r="ABJ34"/>
      <c r="ABK34"/>
      <c r="ABL34"/>
      <c r="ABM34"/>
      <c r="ABN34"/>
      <c r="ABO34"/>
      <c r="ABP34"/>
      <c r="ABQ34"/>
      <c r="ABR34"/>
      <c r="ABS34"/>
      <c r="ABT34"/>
      <c r="ABU34"/>
      <c r="ABV34"/>
      <c r="ABW34"/>
      <c r="ABX34"/>
      <c r="ABY34"/>
      <c r="ABZ34"/>
      <c r="ACA34"/>
      <c r="ACB34"/>
      <c r="ACC34"/>
      <c r="ACD34"/>
      <c r="ACE34"/>
      <c r="ACF34"/>
      <c r="ACG34"/>
      <c r="ACH34"/>
      <c r="ACI34"/>
      <c r="ACJ34"/>
      <c r="ACK34"/>
      <c r="ACL34"/>
      <c r="ACM34"/>
      <c r="ACN34"/>
      <c r="ACO34"/>
      <c r="ACP34"/>
      <c r="ACQ34"/>
      <c r="ACR34"/>
      <c r="ACS34"/>
      <c r="ACT34"/>
      <c r="ACU34"/>
      <c r="ACV34"/>
      <c r="ACW34"/>
      <c r="ACX34"/>
      <c r="ACY34"/>
      <c r="ACZ34"/>
      <c r="ADA34"/>
      <c r="ADB34"/>
      <c r="ADC34"/>
      <c r="ADD34"/>
      <c r="ADE34"/>
      <c r="ADF34"/>
      <c r="ADG34"/>
      <c r="ADH34"/>
      <c r="ADI34"/>
      <c r="ADJ34"/>
      <c r="ADK34"/>
      <c r="ADL34"/>
      <c r="ADM34"/>
      <c r="ADN34"/>
      <c r="ADO34"/>
      <c r="ADP34"/>
      <c r="ADQ34"/>
      <c r="ADR34"/>
      <c r="ADS34"/>
      <c r="ADT34"/>
      <c r="ADU34"/>
      <c r="ADV34"/>
      <c r="ADW34"/>
      <c r="ADX34"/>
      <c r="ADY34"/>
      <c r="ADZ34"/>
      <c r="AEA34"/>
      <c r="AEB34"/>
      <c r="AEC34"/>
      <c r="AED34"/>
      <c r="AEE34"/>
      <c r="AEF34"/>
      <c r="AEG34"/>
      <c r="AEH34"/>
      <c r="AEI34"/>
      <c r="AEJ34"/>
      <c r="AEK34"/>
      <c r="AEL34"/>
      <c r="AEM34"/>
      <c r="AEN34"/>
      <c r="AEO34"/>
      <c r="AEP34"/>
      <c r="AEQ34"/>
      <c r="AER34"/>
      <c r="AES34"/>
      <c r="AET34"/>
      <c r="AEU34"/>
      <c r="AEV34"/>
      <c r="AEW34"/>
      <c r="AEX34"/>
      <c r="AEY34"/>
      <c r="AEZ34"/>
      <c r="AFA34"/>
      <c r="AFB34"/>
      <c r="AFC34"/>
      <c r="AFD34"/>
      <c r="AFE34"/>
      <c r="AFF34"/>
      <c r="AFG34"/>
      <c r="AFH34"/>
      <c r="AFI34"/>
      <c r="AFJ34"/>
      <c r="AFK34"/>
      <c r="AFL34"/>
      <c r="AFM34"/>
      <c r="AFN34"/>
      <c r="AFO34"/>
      <c r="AFP34"/>
      <c r="AFQ34"/>
      <c r="AFR34"/>
      <c r="AFS34"/>
      <c r="AFT34"/>
      <c r="AFU34"/>
      <c r="AFV34"/>
      <c r="AFW34"/>
      <c r="AFX34"/>
      <c r="AFY34"/>
      <c r="AFZ34"/>
      <c r="AGA34"/>
      <c r="AGB34"/>
      <c r="AGC34"/>
      <c r="AGD34"/>
      <c r="AGE34"/>
      <c r="AGF34"/>
      <c r="AGG34"/>
      <c r="AGH34"/>
      <c r="AGI34"/>
      <c r="AGJ34"/>
      <c r="AGK34"/>
      <c r="AGL34"/>
      <c r="AGM34"/>
      <c r="AGN34"/>
      <c r="AGO34"/>
      <c r="AGP34"/>
      <c r="AGQ34"/>
      <c r="AGR34"/>
      <c r="AGS34"/>
      <c r="AGT34"/>
      <c r="AGU34"/>
      <c r="AGV34"/>
      <c r="AGW34"/>
      <c r="AGX34"/>
      <c r="AGY34"/>
      <c r="AGZ34"/>
      <c r="AHA34"/>
      <c r="AHB34"/>
      <c r="AHC34"/>
      <c r="AHD34"/>
      <c r="AHE34"/>
      <c r="AHF34"/>
      <c r="AHG34"/>
      <c r="AHH34"/>
      <c r="AHI34"/>
      <c r="AHJ34"/>
      <c r="AHK34"/>
      <c r="AHL34"/>
      <c r="AHM34"/>
      <c r="AHN34"/>
      <c r="AHO34"/>
      <c r="AHP34"/>
      <c r="AHQ34"/>
      <c r="AHR34"/>
      <c r="AHS34"/>
      <c r="AHT34"/>
      <c r="AHU34"/>
      <c r="AHV34"/>
      <c r="AHW34"/>
      <c r="AHX34"/>
      <c r="AHY34"/>
      <c r="AHZ34"/>
      <c r="AIA34"/>
      <c r="AIB34"/>
      <c r="AIC34"/>
      <c r="AID34"/>
      <c r="AIE34"/>
      <c r="AIF34"/>
      <c r="AIG34"/>
      <c r="AIH34"/>
      <c r="AII34"/>
      <c r="AIJ34"/>
      <c r="AIK34"/>
      <c r="AIL34"/>
      <c r="AIM34"/>
      <c r="AIN34"/>
      <c r="AIO34"/>
      <c r="AIP34"/>
      <c r="AIQ34"/>
      <c r="AIR34"/>
      <c r="AIS34"/>
      <c r="AIT34"/>
      <c r="AIU34"/>
      <c r="AIV34"/>
      <c r="AIW34"/>
      <c r="AIX34"/>
      <c r="AIY34"/>
      <c r="AIZ34"/>
      <c r="AJA34"/>
      <c r="AJB34"/>
      <c r="AJC34"/>
      <c r="AJD34"/>
      <c r="AJE34"/>
      <c r="AJF34"/>
      <c r="AJG34"/>
      <c r="AJH34"/>
      <c r="AJI34"/>
      <c r="AJJ34"/>
      <c r="AJK34"/>
      <c r="AJL34"/>
      <c r="AJM34"/>
      <c r="AJN34"/>
      <c r="AJO34"/>
      <c r="AJP34"/>
      <c r="AJQ34"/>
      <c r="AJR34"/>
      <c r="AJS34"/>
      <c r="AJT34"/>
      <c r="AJU34"/>
      <c r="AJV34"/>
      <c r="AJW34"/>
      <c r="AJX34"/>
      <c r="AJY34"/>
      <c r="AJZ34"/>
      <c r="AKA34"/>
      <c r="AKB34"/>
      <c r="AKC34"/>
      <c r="AKD34"/>
      <c r="AKE34"/>
      <c r="AKF34"/>
      <c r="AKG34"/>
      <c r="AKH34"/>
      <c r="AKI34"/>
      <c r="AKJ34"/>
      <c r="AKK34"/>
      <c r="AKL34"/>
      <c r="AKM34"/>
      <c r="AKN34"/>
      <c r="AKO34"/>
      <c r="AKP34"/>
      <c r="AKQ34"/>
      <c r="AKR34"/>
      <c r="AKS34"/>
      <c r="AKT34"/>
      <c r="AKU34"/>
      <c r="AKV34"/>
      <c r="AKW34"/>
      <c r="AKX34"/>
      <c r="AKY34"/>
      <c r="AKZ34"/>
      <c r="ALA34"/>
      <c r="ALB34"/>
      <c r="ALC34"/>
      <c r="ALD34"/>
      <c r="ALE34"/>
      <c r="ALF34"/>
      <c r="ALG34"/>
      <c r="ALH34"/>
      <c r="ALI34"/>
      <c r="ALJ34"/>
      <c r="ALK34"/>
      <c r="ALL34"/>
      <c r="ALM34"/>
      <c r="ALN34"/>
      <c r="ALO34"/>
      <c r="ALP34"/>
      <c r="ALQ34"/>
      <c r="ALR34"/>
      <c r="ALS34"/>
      <c r="ALT34"/>
      <c r="ALU34"/>
      <c r="ALV34"/>
      <c r="ALW34"/>
      <c r="ALX34"/>
      <c r="ALY34"/>
      <c r="ALZ34"/>
      <c r="AMA34"/>
      <c r="AMB34"/>
      <c r="AMC34"/>
      <c r="AMD34"/>
    </row>
    <row r="35" spans="1:1018" ht="28.5" x14ac:dyDescent="0.45">
      <c r="A35" s="22" t="s">
        <v>68</v>
      </c>
      <c r="B35" s="23" t="s">
        <v>69</v>
      </c>
      <c r="C35" s="22" t="s">
        <v>15</v>
      </c>
      <c r="D35" s="22">
        <v>1</v>
      </c>
      <c r="E35" s="24">
        <v>87.646666666666661</v>
      </c>
      <c r="F35" s="24">
        <f>E35*D35</f>
        <v>87.646666666666661</v>
      </c>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c r="IY35"/>
      <c r="IZ35"/>
      <c r="JA35"/>
      <c r="JB35"/>
      <c r="JC35"/>
      <c r="JD35"/>
      <c r="JE35"/>
      <c r="JF35"/>
      <c r="JG35"/>
      <c r="JH35"/>
      <c r="JI35"/>
      <c r="JJ35"/>
      <c r="JK35"/>
      <c r="JL35"/>
      <c r="JM35"/>
      <c r="JN35"/>
      <c r="JO35"/>
      <c r="JP35"/>
      <c r="JQ35"/>
      <c r="JR35"/>
      <c r="JS35"/>
      <c r="JT35"/>
      <c r="JU35"/>
      <c r="JV35"/>
      <c r="JW35"/>
      <c r="JX35"/>
      <c r="JY35"/>
      <c r="JZ35"/>
      <c r="KA35"/>
      <c r="KB35"/>
      <c r="KC35"/>
      <c r="KD35"/>
      <c r="KE35"/>
      <c r="KF35"/>
      <c r="KG35"/>
      <c r="KH35"/>
      <c r="KI35"/>
      <c r="KJ35"/>
      <c r="KK35"/>
      <c r="KL35"/>
      <c r="KM35"/>
      <c r="KN35"/>
      <c r="KO35"/>
      <c r="KP35"/>
      <c r="KQ35"/>
      <c r="KR35"/>
      <c r="KS35"/>
      <c r="KT35"/>
      <c r="KU35"/>
      <c r="KV35"/>
      <c r="KW35"/>
      <c r="KX35"/>
      <c r="KY35"/>
      <c r="KZ35"/>
      <c r="LA35"/>
      <c r="LB35"/>
      <c r="LC35"/>
      <c r="LD35"/>
      <c r="LE35"/>
      <c r="LF35"/>
      <c r="LG35"/>
      <c r="LH35"/>
      <c r="LI35"/>
      <c r="LJ35"/>
      <c r="LK35"/>
      <c r="LL35"/>
      <c r="LM35"/>
      <c r="LN35"/>
      <c r="LO35"/>
      <c r="LP35"/>
      <c r="LQ35"/>
      <c r="LR35"/>
      <c r="LS35"/>
      <c r="LT35"/>
      <c r="LU35"/>
      <c r="LV35"/>
      <c r="LW35"/>
      <c r="LX35"/>
      <c r="LY35"/>
      <c r="LZ35"/>
      <c r="MA35"/>
      <c r="MB35"/>
      <c r="MC35"/>
      <c r="MD35"/>
      <c r="ME35"/>
      <c r="MF35"/>
      <c r="MG35"/>
      <c r="MH35"/>
      <c r="MI35"/>
      <c r="MJ35"/>
      <c r="MK35"/>
      <c r="ML35"/>
      <c r="MM35"/>
      <c r="MN35"/>
      <c r="MO35"/>
      <c r="MP35"/>
      <c r="MQ35"/>
      <c r="MR35"/>
      <c r="MS35"/>
      <c r="MT35"/>
      <c r="MU35"/>
      <c r="MV35"/>
      <c r="MW35"/>
      <c r="MX35"/>
      <c r="MY35"/>
      <c r="MZ35"/>
      <c r="NA35"/>
      <c r="NB35"/>
      <c r="NC35"/>
      <c r="ND35"/>
      <c r="NE35"/>
      <c r="NF35"/>
      <c r="NG35"/>
      <c r="NH35"/>
      <c r="NI35"/>
      <c r="NJ35"/>
      <c r="NK35"/>
      <c r="NL35"/>
      <c r="NM35"/>
      <c r="NN35"/>
      <c r="NO35"/>
      <c r="NP35"/>
      <c r="NQ35"/>
      <c r="NR35"/>
      <c r="NS35"/>
      <c r="NT35"/>
      <c r="NU35"/>
      <c r="NV35"/>
      <c r="NW35"/>
      <c r="NX35"/>
      <c r="NY35"/>
      <c r="NZ35"/>
      <c r="OA35"/>
      <c r="OB35"/>
      <c r="OC35"/>
      <c r="OD35"/>
      <c r="OE35"/>
      <c r="OF35"/>
      <c r="OG35"/>
      <c r="OH35"/>
      <c r="OI35"/>
      <c r="OJ35"/>
      <c r="OK35"/>
      <c r="OL35"/>
      <c r="OM35"/>
      <c r="ON35"/>
      <c r="OO35"/>
      <c r="OP35"/>
      <c r="OQ35"/>
      <c r="OR35"/>
      <c r="OS35"/>
      <c r="OT35"/>
      <c r="OU35"/>
      <c r="OV35"/>
      <c r="OW35"/>
      <c r="OX35"/>
      <c r="OY35"/>
      <c r="OZ35"/>
      <c r="PA35"/>
      <c r="PB35"/>
      <c r="PC35"/>
      <c r="PD35"/>
      <c r="PE35"/>
      <c r="PF35"/>
      <c r="PG35"/>
      <c r="PH35"/>
      <c r="PI35"/>
      <c r="PJ35"/>
      <c r="PK35"/>
      <c r="PL35"/>
      <c r="PM35"/>
      <c r="PN35"/>
      <c r="PO35"/>
      <c r="PP35"/>
      <c r="PQ35"/>
      <c r="PR35"/>
      <c r="PS35"/>
      <c r="PT35"/>
      <c r="PU35"/>
      <c r="PV35"/>
      <c r="PW35"/>
      <c r="PX35"/>
      <c r="PY35"/>
      <c r="PZ35"/>
      <c r="QA35"/>
      <c r="QB35"/>
      <c r="QC35"/>
      <c r="QD35"/>
      <c r="QE35"/>
      <c r="QF35"/>
      <c r="QG35"/>
      <c r="QH35"/>
      <c r="QI35"/>
      <c r="QJ35"/>
      <c r="QK35"/>
      <c r="QL35"/>
      <c r="QM35"/>
      <c r="QN35"/>
      <c r="QO35"/>
      <c r="QP35"/>
      <c r="QQ35"/>
      <c r="QR35"/>
      <c r="QS35"/>
      <c r="QT35"/>
      <c r="QU35"/>
      <c r="QV35"/>
      <c r="QW35"/>
      <c r="QX35"/>
      <c r="QY35"/>
      <c r="QZ35"/>
      <c r="RA35"/>
      <c r="RB35"/>
      <c r="RC35"/>
      <c r="RD35"/>
      <c r="RE35"/>
      <c r="RF35"/>
      <c r="RG35"/>
      <c r="RH35"/>
      <c r="RI35"/>
      <c r="RJ35"/>
      <c r="RK35"/>
      <c r="RL35"/>
      <c r="RM35"/>
      <c r="RN35"/>
      <c r="RO35"/>
      <c r="RP35"/>
      <c r="RQ35"/>
      <c r="RR35"/>
      <c r="RS35"/>
      <c r="RT35"/>
      <c r="RU35"/>
      <c r="RV35"/>
      <c r="RW35"/>
      <c r="RX35"/>
      <c r="RY35"/>
      <c r="RZ35"/>
      <c r="SA35"/>
      <c r="SB35"/>
      <c r="SC35"/>
      <c r="SD35"/>
      <c r="SE35"/>
      <c r="SF35"/>
      <c r="SG35"/>
      <c r="SH35"/>
      <c r="SI35"/>
      <c r="SJ35"/>
      <c r="SK35"/>
      <c r="SL35"/>
      <c r="SM35"/>
      <c r="SN35"/>
      <c r="SO35"/>
      <c r="SP35"/>
      <c r="SQ35"/>
      <c r="SR35"/>
      <c r="SS35"/>
      <c r="ST35"/>
      <c r="SU35"/>
      <c r="SV35"/>
      <c r="SW35"/>
      <c r="SX35"/>
      <c r="SY35"/>
      <c r="SZ35"/>
      <c r="TA35"/>
      <c r="TB35"/>
      <c r="TC35"/>
      <c r="TD35"/>
      <c r="TE35"/>
      <c r="TF35"/>
      <c r="TG35"/>
      <c r="TH35"/>
      <c r="TI35"/>
      <c r="TJ35"/>
      <c r="TK35"/>
      <c r="TL35"/>
      <c r="TM35"/>
      <c r="TN35"/>
      <c r="TO35"/>
      <c r="TP35"/>
      <c r="TQ35"/>
      <c r="TR35"/>
      <c r="TS35"/>
      <c r="TT35"/>
      <c r="TU35"/>
      <c r="TV35"/>
      <c r="TW35"/>
      <c r="TX35"/>
      <c r="TY35"/>
      <c r="TZ35"/>
      <c r="UA35"/>
      <c r="UB35"/>
      <c r="UC35"/>
      <c r="UD35"/>
      <c r="UE35"/>
      <c r="UF35"/>
      <c r="UG35"/>
      <c r="UH35"/>
      <c r="UI35"/>
      <c r="UJ35"/>
      <c r="UK35"/>
      <c r="UL35"/>
      <c r="UM35"/>
      <c r="UN35"/>
      <c r="UO35"/>
      <c r="UP35"/>
      <c r="UQ35"/>
      <c r="UR35"/>
      <c r="US35"/>
      <c r="UT35"/>
      <c r="UU35"/>
      <c r="UV35"/>
      <c r="UW35"/>
      <c r="UX35"/>
      <c r="UY35"/>
      <c r="UZ35"/>
      <c r="VA35"/>
      <c r="VB35"/>
      <c r="VC35"/>
      <c r="VD35"/>
      <c r="VE35"/>
      <c r="VF35"/>
      <c r="VG35"/>
      <c r="VH35"/>
      <c r="VI35"/>
      <c r="VJ35"/>
      <c r="VK35"/>
      <c r="VL35"/>
      <c r="VM35"/>
      <c r="VN35"/>
      <c r="VO35"/>
      <c r="VP35"/>
      <c r="VQ35"/>
      <c r="VR35"/>
      <c r="VS35"/>
      <c r="VT35"/>
      <c r="VU35"/>
      <c r="VV35"/>
      <c r="VW35"/>
      <c r="VX35"/>
      <c r="VY35"/>
      <c r="VZ35"/>
      <c r="WA35"/>
      <c r="WB35"/>
      <c r="WC35"/>
      <c r="WD35"/>
      <c r="WE35"/>
      <c r="WF35"/>
      <c r="WG35"/>
      <c r="WH35"/>
      <c r="WI35"/>
      <c r="WJ35"/>
      <c r="WK35"/>
      <c r="WL35"/>
      <c r="WM35"/>
      <c r="WN35"/>
      <c r="WO35"/>
      <c r="WP35"/>
      <c r="WQ35"/>
      <c r="WR35"/>
      <c r="WS35"/>
      <c r="WT35"/>
      <c r="WU35"/>
      <c r="WV35"/>
      <c r="WW35"/>
      <c r="WX35"/>
      <c r="WY35"/>
      <c r="WZ35"/>
      <c r="XA35"/>
      <c r="XB35"/>
      <c r="XC35"/>
      <c r="XD35"/>
      <c r="XE35"/>
      <c r="XF35"/>
      <c r="XG35"/>
      <c r="XH35"/>
      <c r="XI35"/>
      <c r="XJ35"/>
      <c r="XK35"/>
      <c r="XL35"/>
      <c r="XM35"/>
      <c r="XN35"/>
      <c r="XO35"/>
      <c r="XP35"/>
      <c r="XQ35"/>
      <c r="XR35"/>
      <c r="XS35"/>
      <c r="XT35"/>
      <c r="XU35"/>
      <c r="XV35"/>
      <c r="XW35"/>
      <c r="XX35"/>
      <c r="XY35"/>
      <c r="XZ35"/>
      <c r="YA35"/>
      <c r="YB35"/>
      <c r="YC35"/>
      <c r="YD35"/>
      <c r="YE35"/>
      <c r="YF35"/>
      <c r="YG35"/>
      <c r="YH35"/>
      <c r="YI35"/>
      <c r="YJ35"/>
      <c r="YK35"/>
      <c r="YL35"/>
      <c r="YM35"/>
      <c r="YN35"/>
      <c r="YO35"/>
      <c r="YP35"/>
      <c r="YQ35"/>
      <c r="YR35"/>
      <c r="YS35"/>
      <c r="YT35"/>
      <c r="YU35"/>
      <c r="YV35"/>
      <c r="YW35"/>
      <c r="YX35"/>
      <c r="YY35"/>
      <c r="YZ35"/>
      <c r="ZA35"/>
      <c r="ZB35"/>
      <c r="ZC35"/>
      <c r="ZD35"/>
      <c r="ZE35"/>
      <c r="ZF35"/>
      <c r="ZG35"/>
      <c r="ZH35"/>
      <c r="ZI35"/>
      <c r="ZJ35"/>
      <c r="ZK35"/>
      <c r="ZL35"/>
      <c r="ZM35"/>
      <c r="ZN35"/>
      <c r="ZO35"/>
      <c r="ZP35"/>
      <c r="ZQ35"/>
      <c r="ZR35"/>
      <c r="ZS35"/>
      <c r="ZT35"/>
      <c r="ZU35"/>
      <c r="ZV35"/>
      <c r="ZW35"/>
      <c r="ZX35"/>
      <c r="ZY35"/>
      <c r="ZZ35"/>
      <c r="AAA35"/>
      <c r="AAB35"/>
      <c r="AAC35"/>
      <c r="AAD35"/>
      <c r="AAE35"/>
      <c r="AAF35"/>
      <c r="AAG35"/>
      <c r="AAH35"/>
      <c r="AAI35"/>
      <c r="AAJ35"/>
      <c r="AAK35"/>
      <c r="AAL35"/>
      <c r="AAM35"/>
      <c r="AAN35"/>
      <c r="AAO35"/>
      <c r="AAP35"/>
      <c r="AAQ35"/>
      <c r="AAR35"/>
      <c r="AAS35"/>
      <c r="AAT35"/>
      <c r="AAU35"/>
      <c r="AAV35"/>
      <c r="AAW35"/>
      <c r="AAX35"/>
      <c r="AAY35"/>
      <c r="AAZ35"/>
      <c r="ABA35"/>
      <c r="ABB35"/>
      <c r="ABC35"/>
      <c r="ABD35"/>
      <c r="ABE35"/>
      <c r="ABF35"/>
      <c r="ABG35"/>
      <c r="ABH35"/>
      <c r="ABI35"/>
      <c r="ABJ35"/>
      <c r="ABK35"/>
      <c r="ABL35"/>
      <c r="ABM35"/>
      <c r="ABN35"/>
      <c r="ABO35"/>
      <c r="ABP35"/>
      <c r="ABQ35"/>
      <c r="ABR35"/>
      <c r="ABS35"/>
      <c r="ABT35"/>
      <c r="ABU35"/>
      <c r="ABV35"/>
      <c r="ABW35"/>
      <c r="ABX35"/>
      <c r="ABY35"/>
      <c r="ABZ35"/>
      <c r="ACA35"/>
      <c r="ACB35"/>
      <c r="ACC35"/>
      <c r="ACD35"/>
      <c r="ACE35"/>
      <c r="ACF35"/>
      <c r="ACG35"/>
      <c r="ACH35"/>
      <c r="ACI35"/>
      <c r="ACJ35"/>
      <c r="ACK35"/>
      <c r="ACL35"/>
      <c r="ACM35"/>
      <c r="ACN35"/>
      <c r="ACO35"/>
      <c r="ACP35"/>
      <c r="ACQ35"/>
      <c r="ACR35"/>
      <c r="ACS35"/>
      <c r="ACT35"/>
      <c r="ACU35"/>
      <c r="ACV35"/>
      <c r="ACW35"/>
      <c r="ACX35"/>
      <c r="ACY35"/>
      <c r="ACZ35"/>
      <c r="ADA35"/>
      <c r="ADB35"/>
      <c r="ADC35"/>
      <c r="ADD35"/>
      <c r="ADE35"/>
      <c r="ADF35"/>
      <c r="ADG35"/>
      <c r="ADH35"/>
      <c r="ADI35"/>
      <c r="ADJ35"/>
      <c r="ADK35"/>
      <c r="ADL35"/>
      <c r="ADM35"/>
      <c r="ADN35"/>
      <c r="ADO35"/>
      <c r="ADP35"/>
      <c r="ADQ35"/>
      <c r="ADR35"/>
      <c r="ADS35"/>
      <c r="ADT35"/>
      <c r="ADU35"/>
      <c r="ADV35"/>
      <c r="ADW35"/>
      <c r="ADX35"/>
      <c r="ADY35"/>
      <c r="ADZ35"/>
      <c r="AEA35"/>
      <c r="AEB35"/>
      <c r="AEC35"/>
      <c r="AED35"/>
      <c r="AEE35"/>
      <c r="AEF35"/>
      <c r="AEG35"/>
      <c r="AEH35"/>
      <c r="AEI35"/>
      <c r="AEJ35"/>
      <c r="AEK35"/>
      <c r="AEL35"/>
      <c r="AEM35"/>
      <c r="AEN35"/>
      <c r="AEO35"/>
      <c r="AEP35"/>
      <c r="AEQ35"/>
      <c r="AER35"/>
      <c r="AES35"/>
      <c r="AET35"/>
      <c r="AEU35"/>
      <c r="AEV35"/>
      <c r="AEW35"/>
      <c r="AEX35"/>
      <c r="AEY35"/>
      <c r="AEZ35"/>
      <c r="AFA35"/>
      <c r="AFB35"/>
      <c r="AFC35"/>
      <c r="AFD35"/>
      <c r="AFE35"/>
      <c r="AFF35"/>
      <c r="AFG35"/>
      <c r="AFH35"/>
      <c r="AFI35"/>
      <c r="AFJ35"/>
      <c r="AFK35"/>
      <c r="AFL35"/>
      <c r="AFM35"/>
      <c r="AFN35"/>
      <c r="AFO35"/>
      <c r="AFP35"/>
      <c r="AFQ35"/>
      <c r="AFR35"/>
      <c r="AFS35"/>
      <c r="AFT35"/>
      <c r="AFU35"/>
      <c r="AFV35"/>
      <c r="AFW35"/>
      <c r="AFX35"/>
      <c r="AFY35"/>
      <c r="AFZ35"/>
      <c r="AGA35"/>
      <c r="AGB35"/>
      <c r="AGC35"/>
      <c r="AGD35"/>
      <c r="AGE35"/>
      <c r="AGF35"/>
      <c r="AGG35"/>
      <c r="AGH35"/>
      <c r="AGI35"/>
      <c r="AGJ35"/>
      <c r="AGK35"/>
      <c r="AGL35"/>
      <c r="AGM35"/>
      <c r="AGN35"/>
      <c r="AGO35"/>
      <c r="AGP35"/>
      <c r="AGQ35"/>
      <c r="AGR35"/>
      <c r="AGS35"/>
      <c r="AGT35"/>
      <c r="AGU35"/>
      <c r="AGV35"/>
      <c r="AGW35"/>
      <c r="AGX35"/>
      <c r="AGY35"/>
      <c r="AGZ35"/>
      <c r="AHA35"/>
      <c r="AHB35"/>
      <c r="AHC35"/>
      <c r="AHD35"/>
      <c r="AHE35"/>
      <c r="AHF35"/>
      <c r="AHG35"/>
      <c r="AHH35"/>
      <c r="AHI35"/>
      <c r="AHJ35"/>
      <c r="AHK35"/>
      <c r="AHL35"/>
      <c r="AHM35"/>
      <c r="AHN35"/>
      <c r="AHO35"/>
      <c r="AHP35"/>
      <c r="AHQ35"/>
      <c r="AHR35"/>
      <c r="AHS35"/>
      <c r="AHT35"/>
      <c r="AHU35"/>
      <c r="AHV35"/>
      <c r="AHW35"/>
      <c r="AHX35"/>
      <c r="AHY35"/>
      <c r="AHZ35"/>
      <c r="AIA35"/>
      <c r="AIB35"/>
      <c r="AIC35"/>
      <c r="AID35"/>
      <c r="AIE35"/>
      <c r="AIF35"/>
      <c r="AIG35"/>
      <c r="AIH35"/>
      <c r="AII35"/>
      <c r="AIJ35"/>
      <c r="AIK35"/>
      <c r="AIL35"/>
      <c r="AIM35"/>
      <c r="AIN35"/>
      <c r="AIO35"/>
      <c r="AIP35"/>
      <c r="AIQ35"/>
      <c r="AIR35"/>
      <c r="AIS35"/>
      <c r="AIT35"/>
      <c r="AIU35"/>
      <c r="AIV35"/>
      <c r="AIW35"/>
      <c r="AIX35"/>
      <c r="AIY35"/>
      <c r="AIZ35"/>
      <c r="AJA35"/>
      <c r="AJB35"/>
      <c r="AJC35"/>
      <c r="AJD35"/>
      <c r="AJE35"/>
      <c r="AJF35"/>
      <c r="AJG35"/>
      <c r="AJH35"/>
      <c r="AJI35"/>
      <c r="AJJ35"/>
      <c r="AJK35"/>
      <c r="AJL35"/>
      <c r="AJM35"/>
      <c r="AJN35"/>
      <c r="AJO35"/>
      <c r="AJP35"/>
      <c r="AJQ35"/>
      <c r="AJR35"/>
      <c r="AJS35"/>
      <c r="AJT35"/>
      <c r="AJU35"/>
      <c r="AJV35"/>
      <c r="AJW35"/>
      <c r="AJX35"/>
      <c r="AJY35"/>
      <c r="AJZ35"/>
      <c r="AKA35"/>
      <c r="AKB35"/>
      <c r="AKC35"/>
      <c r="AKD35"/>
      <c r="AKE35"/>
      <c r="AKF35"/>
      <c r="AKG35"/>
      <c r="AKH35"/>
      <c r="AKI35"/>
      <c r="AKJ35"/>
      <c r="AKK35"/>
      <c r="AKL35"/>
      <c r="AKM35"/>
      <c r="AKN35"/>
      <c r="AKO35"/>
      <c r="AKP35"/>
      <c r="AKQ35"/>
      <c r="AKR35"/>
      <c r="AKS35"/>
      <c r="AKT35"/>
      <c r="AKU35"/>
      <c r="AKV35"/>
      <c r="AKW35"/>
      <c r="AKX35"/>
      <c r="AKY35"/>
      <c r="AKZ35"/>
      <c r="ALA35"/>
      <c r="ALB35"/>
      <c r="ALC35"/>
      <c r="ALD35"/>
      <c r="ALE35"/>
      <c r="ALF35"/>
      <c r="ALG35"/>
      <c r="ALH35"/>
      <c r="ALI35"/>
      <c r="ALJ35"/>
      <c r="ALK35"/>
      <c r="ALL35"/>
      <c r="ALM35"/>
      <c r="ALN35"/>
      <c r="ALO35"/>
      <c r="ALP35"/>
      <c r="ALQ35"/>
      <c r="ALR35"/>
      <c r="ALS35"/>
      <c r="ALT35"/>
      <c r="ALU35"/>
      <c r="ALV35"/>
      <c r="ALW35"/>
      <c r="ALX35"/>
      <c r="ALY35"/>
      <c r="ALZ35"/>
      <c r="AMA35"/>
      <c r="AMB35"/>
      <c r="AMC35"/>
      <c r="AMD35"/>
    </row>
    <row r="36" spans="1:1018" ht="85.5" x14ac:dyDescent="0.45">
      <c r="A36" s="22" t="s">
        <v>70</v>
      </c>
      <c r="B36" s="23" t="s">
        <v>71</v>
      </c>
      <c r="C36" s="22" t="s">
        <v>15</v>
      </c>
      <c r="D36" s="22">
        <v>1</v>
      </c>
      <c r="E36" s="24">
        <v>24.929999999999996</v>
      </c>
      <c r="F36" s="24">
        <f>E36*D36</f>
        <v>24.929999999999996</v>
      </c>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c r="ADV36"/>
      <c r="ADW36"/>
      <c r="ADX36"/>
      <c r="ADY36"/>
      <c r="ADZ36"/>
      <c r="AEA36"/>
      <c r="AEB36"/>
      <c r="AEC36"/>
      <c r="AED36"/>
      <c r="AEE36"/>
      <c r="AEF36"/>
      <c r="AEG36"/>
      <c r="AEH36"/>
      <c r="AEI36"/>
      <c r="AEJ36"/>
      <c r="AEK36"/>
      <c r="AEL36"/>
      <c r="AEM36"/>
      <c r="AEN36"/>
      <c r="AEO36"/>
      <c r="AEP36"/>
      <c r="AEQ36"/>
      <c r="AER36"/>
      <c r="AES36"/>
      <c r="AET36"/>
      <c r="AEU36"/>
      <c r="AEV36"/>
      <c r="AEW36"/>
      <c r="AEX36"/>
      <c r="AEY36"/>
      <c r="AEZ36"/>
      <c r="AFA36"/>
      <c r="AFB36"/>
      <c r="AFC36"/>
      <c r="AFD36"/>
      <c r="AFE36"/>
      <c r="AFF36"/>
      <c r="AFG36"/>
      <c r="AFH36"/>
      <c r="AFI36"/>
      <c r="AFJ36"/>
      <c r="AFK36"/>
      <c r="AFL36"/>
      <c r="AFM36"/>
      <c r="AFN36"/>
      <c r="AFO36"/>
      <c r="AFP36"/>
      <c r="AFQ36"/>
      <c r="AFR36"/>
      <c r="AFS36"/>
      <c r="AFT36"/>
      <c r="AFU36"/>
      <c r="AFV36"/>
      <c r="AFW36"/>
      <c r="AFX36"/>
      <c r="AFY36"/>
      <c r="AFZ36"/>
      <c r="AGA36"/>
      <c r="AGB36"/>
      <c r="AGC36"/>
      <c r="AGD36"/>
      <c r="AGE36"/>
      <c r="AGF36"/>
      <c r="AGG36"/>
      <c r="AGH36"/>
      <c r="AGI36"/>
      <c r="AGJ36"/>
      <c r="AGK36"/>
      <c r="AGL36"/>
      <c r="AGM36"/>
      <c r="AGN36"/>
      <c r="AGO36"/>
      <c r="AGP36"/>
      <c r="AGQ36"/>
      <c r="AGR36"/>
      <c r="AGS36"/>
      <c r="AGT36"/>
      <c r="AGU36"/>
      <c r="AGV36"/>
      <c r="AGW36"/>
      <c r="AGX36"/>
      <c r="AGY36"/>
      <c r="AGZ36"/>
      <c r="AHA36"/>
      <c r="AHB36"/>
      <c r="AHC36"/>
      <c r="AHD36"/>
      <c r="AHE36"/>
      <c r="AHF36"/>
      <c r="AHG36"/>
      <c r="AHH36"/>
      <c r="AHI36"/>
      <c r="AHJ36"/>
      <c r="AHK36"/>
      <c r="AHL36"/>
      <c r="AHM36"/>
      <c r="AHN36"/>
      <c r="AHO36"/>
      <c r="AHP36"/>
      <c r="AHQ36"/>
      <c r="AHR36"/>
      <c r="AHS36"/>
      <c r="AHT36"/>
      <c r="AHU36"/>
      <c r="AHV36"/>
      <c r="AHW36"/>
      <c r="AHX36"/>
      <c r="AHY36"/>
      <c r="AHZ36"/>
      <c r="AIA36"/>
      <c r="AIB36"/>
      <c r="AIC36"/>
      <c r="AID36"/>
      <c r="AIE36"/>
      <c r="AIF36"/>
      <c r="AIG36"/>
      <c r="AIH36"/>
      <c r="AII36"/>
      <c r="AIJ36"/>
      <c r="AIK36"/>
      <c r="AIL36"/>
      <c r="AIM36"/>
      <c r="AIN36"/>
      <c r="AIO36"/>
      <c r="AIP36"/>
      <c r="AIQ36"/>
      <c r="AIR36"/>
      <c r="AIS36"/>
      <c r="AIT36"/>
      <c r="AIU36"/>
      <c r="AIV36"/>
      <c r="AIW36"/>
      <c r="AIX36"/>
      <c r="AIY36"/>
      <c r="AIZ36"/>
      <c r="AJA36"/>
      <c r="AJB36"/>
      <c r="AJC36"/>
      <c r="AJD36"/>
      <c r="AJE36"/>
      <c r="AJF36"/>
      <c r="AJG36"/>
      <c r="AJH36"/>
      <c r="AJI36"/>
      <c r="AJJ36"/>
      <c r="AJK36"/>
      <c r="AJL36"/>
      <c r="AJM36"/>
      <c r="AJN36"/>
      <c r="AJO36"/>
      <c r="AJP36"/>
      <c r="AJQ36"/>
      <c r="AJR36"/>
      <c r="AJS36"/>
      <c r="AJT36"/>
      <c r="AJU36"/>
      <c r="AJV36"/>
      <c r="AJW36"/>
      <c r="AJX36"/>
      <c r="AJY36"/>
      <c r="AJZ36"/>
      <c r="AKA36"/>
      <c r="AKB36"/>
      <c r="AKC36"/>
      <c r="AKD36"/>
      <c r="AKE36"/>
      <c r="AKF36"/>
      <c r="AKG36"/>
      <c r="AKH36"/>
      <c r="AKI36"/>
      <c r="AKJ36"/>
      <c r="AKK36"/>
      <c r="AKL36"/>
      <c r="AKM36"/>
      <c r="AKN36"/>
      <c r="AKO36"/>
      <c r="AKP36"/>
      <c r="AKQ36"/>
      <c r="AKR36"/>
      <c r="AKS36"/>
      <c r="AKT36"/>
      <c r="AKU36"/>
      <c r="AKV36"/>
      <c r="AKW36"/>
      <c r="AKX36"/>
      <c r="AKY36"/>
      <c r="AKZ36"/>
      <c r="ALA36"/>
      <c r="ALB36"/>
      <c r="ALC36"/>
      <c r="ALD36"/>
      <c r="ALE36"/>
      <c r="ALF36"/>
      <c r="ALG36"/>
      <c r="ALH36"/>
      <c r="ALI36"/>
      <c r="ALJ36"/>
      <c r="ALK36"/>
      <c r="ALL36"/>
      <c r="ALM36"/>
      <c r="ALN36"/>
      <c r="ALO36"/>
      <c r="ALP36"/>
      <c r="ALQ36"/>
      <c r="ALR36"/>
      <c r="ALS36"/>
      <c r="ALT36"/>
      <c r="ALU36"/>
      <c r="ALV36"/>
      <c r="ALW36"/>
      <c r="ALX36"/>
      <c r="ALY36"/>
      <c r="ALZ36"/>
      <c r="AMA36"/>
      <c r="AMB36"/>
      <c r="AMC36"/>
      <c r="AMD36"/>
    </row>
    <row r="37" spans="1:1018" ht="14.25" x14ac:dyDescent="0.45">
      <c r="A37" s="10"/>
      <c r="B37" s="10"/>
      <c r="C37" s="10"/>
      <c r="D37" s="10"/>
      <c r="E37" s="10"/>
      <c r="F37" s="10"/>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c r="ADV37"/>
      <c r="ADW37"/>
      <c r="ADX37"/>
      <c r="ADY37"/>
      <c r="ADZ37"/>
      <c r="AEA37"/>
      <c r="AEB37"/>
      <c r="AEC37"/>
      <c r="AED37"/>
      <c r="AEE37"/>
      <c r="AEF37"/>
      <c r="AEG37"/>
      <c r="AEH37"/>
      <c r="AEI37"/>
      <c r="AEJ37"/>
      <c r="AEK37"/>
      <c r="AEL37"/>
      <c r="AEM37"/>
      <c r="AEN37"/>
      <c r="AEO37"/>
      <c r="AEP37"/>
      <c r="AEQ37"/>
      <c r="AER37"/>
      <c r="AES37"/>
      <c r="AET37"/>
      <c r="AEU37"/>
      <c r="AEV37"/>
      <c r="AEW37"/>
      <c r="AEX37"/>
      <c r="AEY37"/>
      <c r="AEZ37"/>
      <c r="AFA37"/>
      <c r="AFB37"/>
      <c r="AFC37"/>
      <c r="AFD37"/>
      <c r="AFE37"/>
      <c r="AFF37"/>
      <c r="AFG37"/>
      <c r="AFH37"/>
      <c r="AFI37"/>
      <c r="AFJ37"/>
      <c r="AFK37"/>
      <c r="AFL37"/>
      <c r="AFM37"/>
      <c r="AFN37"/>
      <c r="AFO37"/>
      <c r="AFP37"/>
      <c r="AFQ37"/>
      <c r="AFR37"/>
      <c r="AFS37"/>
      <c r="AFT37"/>
      <c r="AFU37"/>
      <c r="AFV37"/>
      <c r="AFW37"/>
      <c r="AFX37"/>
      <c r="AFY37"/>
      <c r="AFZ37"/>
      <c r="AGA37"/>
      <c r="AGB37"/>
      <c r="AGC37"/>
      <c r="AGD37"/>
      <c r="AGE37"/>
      <c r="AGF37"/>
      <c r="AGG37"/>
      <c r="AGH37"/>
      <c r="AGI37"/>
      <c r="AGJ37"/>
      <c r="AGK37"/>
      <c r="AGL37"/>
      <c r="AGM37"/>
      <c r="AGN37"/>
      <c r="AGO37"/>
      <c r="AGP37"/>
      <c r="AGQ37"/>
      <c r="AGR37"/>
      <c r="AGS37"/>
      <c r="AGT37"/>
      <c r="AGU37"/>
      <c r="AGV37"/>
      <c r="AGW37"/>
      <c r="AGX37"/>
      <c r="AGY37"/>
      <c r="AGZ37"/>
      <c r="AHA37"/>
      <c r="AHB37"/>
      <c r="AHC37"/>
      <c r="AHD37"/>
      <c r="AHE37"/>
      <c r="AHF37"/>
      <c r="AHG37"/>
      <c r="AHH37"/>
      <c r="AHI37"/>
      <c r="AHJ37"/>
      <c r="AHK37"/>
      <c r="AHL37"/>
      <c r="AHM37"/>
      <c r="AHN37"/>
      <c r="AHO37"/>
      <c r="AHP37"/>
      <c r="AHQ37"/>
      <c r="AHR37"/>
      <c r="AHS37"/>
      <c r="AHT37"/>
      <c r="AHU37"/>
      <c r="AHV37"/>
      <c r="AHW37"/>
      <c r="AHX37"/>
      <c r="AHY37"/>
      <c r="AHZ37"/>
      <c r="AIA37"/>
      <c r="AIB37"/>
      <c r="AIC37"/>
      <c r="AID37"/>
      <c r="AIE37"/>
      <c r="AIF37"/>
      <c r="AIG37"/>
      <c r="AIH37"/>
      <c r="AII37"/>
      <c r="AIJ37"/>
      <c r="AIK37"/>
      <c r="AIL37"/>
      <c r="AIM37"/>
      <c r="AIN37"/>
      <c r="AIO37"/>
      <c r="AIP37"/>
      <c r="AIQ37"/>
      <c r="AIR37"/>
      <c r="AIS37"/>
      <c r="AIT37"/>
      <c r="AIU37"/>
      <c r="AIV37"/>
      <c r="AIW37"/>
      <c r="AIX37"/>
      <c r="AIY37"/>
      <c r="AIZ37"/>
      <c r="AJA37"/>
      <c r="AJB37"/>
      <c r="AJC37"/>
      <c r="AJD37"/>
      <c r="AJE37"/>
      <c r="AJF37"/>
      <c r="AJG37"/>
      <c r="AJH37"/>
      <c r="AJI37"/>
      <c r="AJJ37"/>
      <c r="AJK37"/>
      <c r="AJL37"/>
      <c r="AJM37"/>
      <c r="AJN37"/>
      <c r="AJO37"/>
      <c r="AJP37"/>
      <c r="AJQ37"/>
      <c r="AJR37"/>
      <c r="AJS37"/>
      <c r="AJT37"/>
      <c r="AJU37"/>
      <c r="AJV37"/>
      <c r="AJW37"/>
      <c r="AJX37"/>
      <c r="AJY37"/>
      <c r="AJZ37"/>
      <c r="AKA37"/>
      <c r="AKB37"/>
      <c r="AKC37"/>
      <c r="AKD37"/>
      <c r="AKE37"/>
      <c r="AKF37"/>
      <c r="AKG37"/>
      <c r="AKH37"/>
      <c r="AKI37"/>
      <c r="AKJ37"/>
      <c r="AKK37"/>
      <c r="AKL37"/>
      <c r="AKM37"/>
      <c r="AKN37"/>
      <c r="AKO37"/>
      <c r="AKP37"/>
      <c r="AKQ37"/>
      <c r="AKR37"/>
      <c r="AKS37"/>
      <c r="AKT37"/>
      <c r="AKU37"/>
      <c r="AKV37"/>
      <c r="AKW37"/>
      <c r="AKX37"/>
      <c r="AKY37"/>
      <c r="AKZ37"/>
      <c r="ALA37"/>
      <c r="ALB37"/>
      <c r="ALC37"/>
      <c r="ALD37"/>
      <c r="ALE37"/>
      <c r="ALF37"/>
      <c r="ALG37"/>
      <c r="ALH37"/>
      <c r="ALI37"/>
      <c r="ALJ37"/>
      <c r="ALK37"/>
      <c r="ALL37"/>
      <c r="ALM37"/>
      <c r="ALN37"/>
      <c r="ALO37"/>
      <c r="ALP37"/>
      <c r="ALQ37"/>
      <c r="ALR37"/>
      <c r="ALS37"/>
      <c r="ALT37"/>
      <c r="ALU37"/>
      <c r="ALV37"/>
      <c r="ALW37"/>
      <c r="ALX37"/>
      <c r="ALY37"/>
      <c r="ALZ37"/>
      <c r="AMA37"/>
      <c r="AMB37"/>
      <c r="AMC37"/>
      <c r="AMD37"/>
    </row>
    <row r="38" spans="1:1018" ht="28.9" customHeight="1" x14ac:dyDescent="0.45">
      <c r="A38" s="11" t="s">
        <v>72</v>
      </c>
      <c r="B38" s="11"/>
      <c r="C38" s="11"/>
      <c r="D38" s="11"/>
      <c r="E38" s="11"/>
      <c r="F38" s="11"/>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c r="ADV38"/>
      <c r="ADW38"/>
      <c r="ADX38"/>
      <c r="ADY38"/>
      <c r="ADZ38"/>
      <c r="AEA38"/>
      <c r="AEB38"/>
      <c r="AEC38"/>
      <c r="AED38"/>
      <c r="AEE38"/>
      <c r="AEF38"/>
      <c r="AEG38"/>
      <c r="AEH38"/>
      <c r="AEI38"/>
      <c r="AEJ38"/>
      <c r="AEK38"/>
      <c r="AEL38"/>
      <c r="AEM38"/>
      <c r="AEN38"/>
      <c r="AEO38"/>
      <c r="AEP38"/>
      <c r="AEQ38"/>
      <c r="AER38"/>
      <c r="AES38"/>
      <c r="AET38"/>
      <c r="AEU38"/>
      <c r="AEV38"/>
      <c r="AEW38"/>
      <c r="AEX38"/>
      <c r="AEY38"/>
      <c r="AEZ38"/>
      <c r="AFA38"/>
      <c r="AFB38"/>
      <c r="AFC38"/>
      <c r="AFD38"/>
      <c r="AFE38"/>
      <c r="AFF38"/>
      <c r="AFG38"/>
      <c r="AFH38"/>
      <c r="AFI38"/>
      <c r="AFJ38"/>
      <c r="AFK38"/>
      <c r="AFL38"/>
      <c r="AFM38"/>
      <c r="AFN38"/>
      <c r="AFO38"/>
      <c r="AFP38"/>
      <c r="AFQ38"/>
      <c r="AFR38"/>
      <c r="AFS38"/>
      <c r="AFT38"/>
      <c r="AFU38"/>
      <c r="AFV38"/>
      <c r="AFW38"/>
      <c r="AFX38"/>
      <c r="AFY38"/>
      <c r="AFZ38"/>
      <c r="AGA38"/>
      <c r="AGB38"/>
      <c r="AGC38"/>
      <c r="AGD38"/>
      <c r="AGE38"/>
      <c r="AGF38"/>
      <c r="AGG38"/>
      <c r="AGH38"/>
      <c r="AGI38"/>
      <c r="AGJ38"/>
      <c r="AGK38"/>
      <c r="AGL38"/>
      <c r="AGM38"/>
      <c r="AGN38"/>
      <c r="AGO38"/>
      <c r="AGP38"/>
      <c r="AGQ38"/>
      <c r="AGR38"/>
      <c r="AGS38"/>
      <c r="AGT38"/>
      <c r="AGU38"/>
      <c r="AGV38"/>
      <c r="AGW38"/>
      <c r="AGX38"/>
      <c r="AGY38"/>
      <c r="AGZ38"/>
      <c r="AHA38"/>
      <c r="AHB38"/>
      <c r="AHC38"/>
      <c r="AHD38"/>
      <c r="AHE38"/>
      <c r="AHF38"/>
      <c r="AHG38"/>
      <c r="AHH38"/>
      <c r="AHI38"/>
      <c r="AHJ38"/>
      <c r="AHK38"/>
      <c r="AHL38"/>
      <c r="AHM38"/>
      <c r="AHN38"/>
      <c r="AHO38"/>
      <c r="AHP38"/>
      <c r="AHQ38"/>
      <c r="AHR38"/>
      <c r="AHS38"/>
      <c r="AHT38"/>
      <c r="AHU38"/>
      <c r="AHV38"/>
      <c r="AHW38"/>
      <c r="AHX38"/>
      <c r="AHY38"/>
      <c r="AHZ38"/>
      <c r="AIA38"/>
      <c r="AIB38"/>
      <c r="AIC38"/>
      <c r="AID38"/>
      <c r="AIE38"/>
      <c r="AIF38"/>
      <c r="AIG38"/>
      <c r="AIH38"/>
      <c r="AII38"/>
      <c r="AIJ38"/>
      <c r="AIK38"/>
      <c r="AIL38"/>
      <c r="AIM38"/>
      <c r="AIN38"/>
      <c r="AIO38"/>
      <c r="AIP38"/>
      <c r="AIQ38"/>
      <c r="AIR38"/>
      <c r="AIS38"/>
      <c r="AIT38"/>
      <c r="AIU38"/>
      <c r="AIV38"/>
      <c r="AIW38"/>
      <c r="AIX38"/>
      <c r="AIY38"/>
      <c r="AIZ38"/>
      <c r="AJA38"/>
      <c r="AJB38"/>
      <c r="AJC38"/>
      <c r="AJD38"/>
      <c r="AJE38"/>
      <c r="AJF38"/>
      <c r="AJG38"/>
      <c r="AJH38"/>
      <c r="AJI38"/>
      <c r="AJJ38"/>
      <c r="AJK38"/>
      <c r="AJL38"/>
      <c r="AJM38"/>
      <c r="AJN38"/>
      <c r="AJO38"/>
      <c r="AJP38"/>
      <c r="AJQ38"/>
      <c r="AJR38"/>
      <c r="AJS38"/>
      <c r="AJT38"/>
      <c r="AJU38"/>
      <c r="AJV38"/>
      <c r="AJW38"/>
      <c r="AJX38"/>
      <c r="AJY38"/>
      <c r="AJZ38"/>
      <c r="AKA38"/>
      <c r="AKB38"/>
      <c r="AKC38"/>
      <c r="AKD38"/>
      <c r="AKE38"/>
      <c r="AKF38"/>
      <c r="AKG38"/>
      <c r="AKH38"/>
      <c r="AKI38"/>
      <c r="AKJ38"/>
      <c r="AKK38"/>
      <c r="AKL38"/>
      <c r="AKM38"/>
      <c r="AKN38"/>
      <c r="AKO38"/>
      <c r="AKP38"/>
      <c r="AKQ38"/>
      <c r="AKR38"/>
      <c r="AKS38"/>
      <c r="AKT38"/>
      <c r="AKU38"/>
      <c r="AKV38"/>
      <c r="AKW38"/>
      <c r="AKX38"/>
      <c r="AKY38"/>
      <c r="AKZ38"/>
      <c r="ALA38"/>
      <c r="ALB38"/>
      <c r="ALC38"/>
      <c r="ALD38"/>
      <c r="ALE38"/>
      <c r="ALF38"/>
      <c r="ALG38"/>
      <c r="ALH38"/>
      <c r="ALI38"/>
      <c r="ALJ38"/>
      <c r="ALK38"/>
      <c r="ALL38"/>
      <c r="ALM38"/>
      <c r="ALN38"/>
      <c r="ALO38"/>
      <c r="ALP38"/>
      <c r="ALQ38"/>
      <c r="ALR38"/>
      <c r="ALS38"/>
      <c r="ALT38"/>
      <c r="ALU38"/>
      <c r="ALV38"/>
      <c r="ALW38"/>
      <c r="ALX38"/>
      <c r="ALY38"/>
      <c r="ALZ38"/>
      <c r="AMA38"/>
      <c r="AMB38"/>
      <c r="AMC38"/>
      <c r="AMD38"/>
    </row>
    <row r="39" spans="1:1018" ht="28.5" x14ac:dyDescent="0.45">
      <c r="A39" s="20" t="s">
        <v>7</v>
      </c>
      <c r="B39" s="20" t="s">
        <v>8</v>
      </c>
      <c r="C39" s="20" t="s">
        <v>9</v>
      </c>
      <c r="D39" s="20" t="s">
        <v>10</v>
      </c>
      <c r="E39" s="21" t="s">
        <v>11</v>
      </c>
      <c r="F39" s="21" t="s">
        <v>12</v>
      </c>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c r="ADV39"/>
      <c r="ADW39"/>
      <c r="ADX39"/>
      <c r="ADY39"/>
      <c r="ADZ39"/>
      <c r="AEA39"/>
      <c r="AEB39"/>
      <c r="AEC39"/>
      <c r="AED39"/>
      <c r="AEE39"/>
      <c r="AEF39"/>
      <c r="AEG39"/>
      <c r="AEH39"/>
      <c r="AEI39"/>
      <c r="AEJ39"/>
      <c r="AEK39"/>
      <c r="AEL39"/>
      <c r="AEM39"/>
      <c r="AEN39"/>
      <c r="AEO39"/>
      <c r="AEP39"/>
      <c r="AEQ39"/>
      <c r="AER39"/>
      <c r="AES39"/>
      <c r="AET39"/>
      <c r="AEU39"/>
      <c r="AEV39"/>
      <c r="AEW39"/>
      <c r="AEX39"/>
      <c r="AEY39"/>
      <c r="AEZ39"/>
      <c r="AFA39"/>
      <c r="AFB39"/>
      <c r="AFC39"/>
      <c r="AFD39"/>
      <c r="AFE39"/>
      <c r="AFF39"/>
      <c r="AFG39"/>
      <c r="AFH39"/>
      <c r="AFI39"/>
      <c r="AFJ39"/>
      <c r="AFK39"/>
      <c r="AFL39"/>
      <c r="AFM39"/>
      <c r="AFN39"/>
      <c r="AFO39"/>
      <c r="AFP39"/>
      <c r="AFQ39"/>
      <c r="AFR39"/>
      <c r="AFS39"/>
      <c r="AFT39"/>
      <c r="AFU39"/>
      <c r="AFV39"/>
      <c r="AFW39"/>
      <c r="AFX39"/>
      <c r="AFY39"/>
      <c r="AFZ39"/>
      <c r="AGA39"/>
      <c r="AGB39"/>
      <c r="AGC39"/>
      <c r="AGD39"/>
      <c r="AGE39"/>
      <c r="AGF39"/>
      <c r="AGG39"/>
      <c r="AGH39"/>
      <c r="AGI39"/>
      <c r="AGJ39"/>
      <c r="AGK39"/>
      <c r="AGL39"/>
      <c r="AGM39"/>
      <c r="AGN39"/>
      <c r="AGO39"/>
      <c r="AGP39"/>
      <c r="AGQ39"/>
      <c r="AGR39"/>
      <c r="AGS39"/>
      <c r="AGT39"/>
      <c r="AGU39"/>
      <c r="AGV39"/>
      <c r="AGW39"/>
      <c r="AGX39"/>
      <c r="AGY39"/>
      <c r="AGZ39"/>
      <c r="AHA39"/>
      <c r="AHB39"/>
      <c r="AHC39"/>
      <c r="AHD39"/>
      <c r="AHE39"/>
      <c r="AHF39"/>
      <c r="AHG39"/>
      <c r="AHH39"/>
      <c r="AHI39"/>
      <c r="AHJ39"/>
      <c r="AHK39"/>
      <c r="AHL39"/>
      <c r="AHM39"/>
      <c r="AHN39"/>
      <c r="AHO39"/>
      <c r="AHP39"/>
      <c r="AHQ39"/>
      <c r="AHR39"/>
      <c r="AHS39"/>
      <c r="AHT39"/>
      <c r="AHU39"/>
      <c r="AHV39"/>
      <c r="AHW39"/>
      <c r="AHX39"/>
      <c r="AHY39"/>
      <c r="AHZ39"/>
      <c r="AIA39"/>
      <c r="AIB39"/>
      <c r="AIC39"/>
      <c r="AID39"/>
      <c r="AIE39"/>
      <c r="AIF39"/>
      <c r="AIG39"/>
      <c r="AIH39"/>
      <c r="AII39"/>
      <c r="AIJ39"/>
      <c r="AIK39"/>
      <c r="AIL39"/>
      <c r="AIM39"/>
      <c r="AIN39"/>
      <c r="AIO39"/>
      <c r="AIP39"/>
      <c r="AIQ39"/>
      <c r="AIR39"/>
      <c r="AIS39"/>
      <c r="AIT39"/>
      <c r="AIU39"/>
      <c r="AIV39"/>
      <c r="AIW39"/>
      <c r="AIX39"/>
      <c r="AIY39"/>
      <c r="AIZ39"/>
      <c r="AJA39"/>
      <c r="AJB39"/>
      <c r="AJC39"/>
      <c r="AJD39"/>
      <c r="AJE39"/>
      <c r="AJF39"/>
      <c r="AJG39"/>
      <c r="AJH39"/>
      <c r="AJI39"/>
      <c r="AJJ39"/>
      <c r="AJK39"/>
      <c r="AJL39"/>
      <c r="AJM39"/>
      <c r="AJN39"/>
      <c r="AJO39"/>
      <c r="AJP39"/>
      <c r="AJQ39"/>
      <c r="AJR39"/>
      <c r="AJS39"/>
      <c r="AJT39"/>
      <c r="AJU39"/>
      <c r="AJV39"/>
      <c r="AJW39"/>
      <c r="AJX39"/>
      <c r="AJY39"/>
      <c r="AJZ39"/>
      <c r="AKA39"/>
      <c r="AKB39"/>
      <c r="AKC39"/>
      <c r="AKD39"/>
      <c r="AKE39"/>
      <c r="AKF39"/>
      <c r="AKG39"/>
      <c r="AKH39"/>
      <c r="AKI39"/>
      <c r="AKJ39"/>
      <c r="AKK39"/>
      <c r="AKL39"/>
      <c r="AKM39"/>
      <c r="AKN39"/>
      <c r="AKO39"/>
      <c r="AKP39"/>
      <c r="AKQ39"/>
      <c r="AKR39"/>
      <c r="AKS39"/>
      <c r="AKT39"/>
      <c r="AKU39"/>
      <c r="AKV39"/>
      <c r="AKW39"/>
      <c r="AKX39"/>
      <c r="AKY39"/>
      <c r="AKZ39"/>
      <c r="ALA39"/>
      <c r="ALB39"/>
      <c r="ALC39"/>
      <c r="ALD39"/>
      <c r="ALE39"/>
      <c r="ALF39"/>
      <c r="ALG39"/>
      <c r="ALH39"/>
      <c r="ALI39"/>
      <c r="ALJ39"/>
      <c r="ALK39"/>
      <c r="ALL39"/>
      <c r="ALM39"/>
      <c r="ALN39"/>
      <c r="ALO39"/>
      <c r="ALP39"/>
      <c r="ALQ39"/>
      <c r="ALR39"/>
      <c r="ALS39"/>
      <c r="ALT39"/>
      <c r="ALU39"/>
      <c r="ALV39"/>
      <c r="ALW39"/>
      <c r="ALX39"/>
      <c r="ALY39"/>
      <c r="ALZ39"/>
      <c r="AMA39"/>
      <c r="AMB39"/>
      <c r="AMC39"/>
      <c r="AMD39"/>
    </row>
    <row r="40" spans="1:1018" ht="28.5" x14ac:dyDescent="0.45">
      <c r="A40" s="22" t="s">
        <v>73</v>
      </c>
      <c r="B40" s="23" t="s">
        <v>14</v>
      </c>
      <c r="C40" s="22" t="s">
        <v>15</v>
      </c>
      <c r="D40" s="22">
        <v>1</v>
      </c>
      <c r="E40" s="24">
        <v>35.03</v>
      </c>
      <c r="F40" s="24">
        <f>E40*D40</f>
        <v>35.03</v>
      </c>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c r="ADW40"/>
      <c r="ADX40"/>
      <c r="ADY40"/>
      <c r="ADZ40"/>
      <c r="AEA40"/>
      <c r="AEB40"/>
      <c r="AEC40"/>
      <c r="AED40"/>
      <c r="AEE40"/>
      <c r="AEF40"/>
      <c r="AEG40"/>
      <c r="AEH40"/>
      <c r="AEI40"/>
      <c r="AEJ40"/>
      <c r="AEK40"/>
      <c r="AEL40"/>
      <c r="AEM40"/>
      <c r="AEN40"/>
      <c r="AEO40"/>
      <c r="AEP40"/>
      <c r="AEQ40"/>
      <c r="AER40"/>
      <c r="AES40"/>
      <c r="AET40"/>
      <c r="AEU40"/>
      <c r="AEV40"/>
      <c r="AEW40"/>
      <c r="AEX40"/>
      <c r="AEY40"/>
      <c r="AEZ40"/>
      <c r="AFA40"/>
      <c r="AFB40"/>
      <c r="AFC40"/>
      <c r="AFD40"/>
      <c r="AFE40"/>
      <c r="AFF40"/>
      <c r="AFG40"/>
      <c r="AFH40"/>
      <c r="AFI40"/>
      <c r="AFJ40"/>
      <c r="AFK40"/>
      <c r="AFL40"/>
      <c r="AFM40"/>
      <c r="AFN40"/>
      <c r="AFO40"/>
      <c r="AFP40"/>
      <c r="AFQ40"/>
      <c r="AFR40"/>
      <c r="AFS40"/>
      <c r="AFT40"/>
      <c r="AFU40"/>
      <c r="AFV40"/>
      <c r="AFW40"/>
      <c r="AFX40"/>
      <c r="AFY40"/>
      <c r="AFZ40"/>
      <c r="AGA40"/>
      <c r="AGB40"/>
      <c r="AGC40"/>
      <c r="AGD40"/>
      <c r="AGE40"/>
      <c r="AGF40"/>
      <c r="AGG40"/>
      <c r="AGH40"/>
      <c r="AGI40"/>
      <c r="AGJ40"/>
      <c r="AGK40"/>
      <c r="AGL40"/>
      <c r="AGM40"/>
      <c r="AGN40"/>
      <c r="AGO40"/>
      <c r="AGP40"/>
      <c r="AGQ40"/>
      <c r="AGR40"/>
      <c r="AGS40"/>
      <c r="AGT40"/>
      <c r="AGU40"/>
      <c r="AGV40"/>
      <c r="AGW40"/>
      <c r="AGX40"/>
      <c r="AGY40"/>
      <c r="AGZ40"/>
      <c r="AHA40"/>
      <c r="AHB40"/>
      <c r="AHC40"/>
      <c r="AHD40"/>
      <c r="AHE40"/>
      <c r="AHF40"/>
      <c r="AHG40"/>
      <c r="AHH40"/>
      <c r="AHI40"/>
      <c r="AHJ40"/>
      <c r="AHK40"/>
      <c r="AHL40"/>
      <c r="AHM40"/>
      <c r="AHN40"/>
      <c r="AHO40"/>
      <c r="AHP40"/>
      <c r="AHQ40"/>
      <c r="AHR40"/>
      <c r="AHS40"/>
      <c r="AHT40"/>
      <c r="AHU40"/>
      <c r="AHV40"/>
      <c r="AHW40"/>
      <c r="AHX40"/>
      <c r="AHY40"/>
      <c r="AHZ40"/>
      <c r="AIA40"/>
      <c r="AIB40"/>
      <c r="AIC40"/>
      <c r="AID40"/>
      <c r="AIE40"/>
      <c r="AIF40"/>
      <c r="AIG40"/>
      <c r="AIH40"/>
      <c r="AII40"/>
      <c r="AIJ40"/>
      <c r="AIK40"/>
      <c r="AIL40"/>
      <c r="AIM40"/>
      <c r="AIN40"/>
      <c r="AIO40"/>
      <c r="AIP40"/>
      <c r="AIQ40"/>
      <c r="AIR40"/>
      <c r="AIS40"/>
      <c r="AIT40"/>
      <c r="AIU40"/>
      <c r="AIV40"/>
      <c r="AIW40"/>
      <c r="AIX40"/>
      <c r="AIY40"/>
      <c r="AIZ40"/>
      <c r="AJA40"/>
      <c r="AJB40"/>
      <c r="AJC40"/>
      <c r="AJD40"/>
      <c r="AJE40"/>
      <c r="AJF40"/>
      <c r="AJG40"/>
      <c r="AJH40"/>
      <c r="AJI40"/>
      <c r="AJJ40"/>
      <c r="AJK40"/>
      <c r="AJL40"/>
      <c r="AJM40"/>
      <c r="AJN40"/>
      <c r="AJO40"/>
      <c r="AJP40"/>
      <c r="AJQ40"/>
      <c r="AJR40"/>
      <c r="AJS40"/>
      <c r="AJT40"/>
      <c r="AJU40"/>
      <c r="AJV40"/>
      <c r="AJW40"/>
      <c r="AJX40"/>
      <c r="AJY40"/>
      <c r="AJZ40"/>
      <c r="AKA40"/>
      <c r="AKB40"/>
      <c r="AKC40"/>
      <c r="AKD40"/>
      <c r="AKE40"/>
      <c r="AKF40"/>
      <c r="AKG40"/>
      <c r="AKH40"/>
      <c r="AKI40"/>
      <c r="AKJ40"/>
      <c r="AKK40"/>
      <c r="AKL40"/>
      <c r="AKM40"/>
      <c r="AKN40"/>
      <c r="AKO40"/>
      <c r="AKP40"/>
      <c r="AKQ40"/>
      <c r="AKR40"/>
      <c r="AKS40"/>
      <c r="AKT40"/>
      <c r="AKU40"/>
      <c r="AKV40"/>
      <c r="AKW40"/>
      <c r="AKX40"/>
      <c r="AKY40"/>
      <c r="AKZ40"/>
      <c r="ALA40"/>
      <c r="ALB40"/>
      <c r="ALC40"/>
      <c r="ALD40"/>
      <c r="ALE40"/>
      <c r="ALF40"/>
      <c r="ALG40"/>
      <c r="ALH40"/>
      <c r="ALI40"/>
      <c r="ALJ40"/>
      <c r="ALK40"/>
      <c r="ALL40"/>
      <c r="ALM40"/>
      <c r="ALN40"/>
      <c r="ALO40"/>
      <c r="ALP40"/>
      <c r="ALQ40"/>
      <c r="ALR40"/>
      <c r="ALS40"/>
      <c r="ALT40"/>
      <c r="ALU40"/>
      <c r="ALV40"/>
      <c r="ALW40"/>
      <c r="ALX40"/>
      <c r="ALY40"/>
      <c r="ALZ40"/>
      <c r="AMA40"/>
      <c r="AMB40"/>
      <c r="AMC40"/>
      <c r="AMD40"/>
    </row>
    <row r="41" spans="1:1018" ht="28.5" x14ac:dyDescent="0.45">
      <c r="A41" s="22" t="s">
        <v>74</v>
      </c>
      <c r="B41" s="23" t="s">
        <v>17</v>
      </c>
      <c r="C41" s="22" t="s">
        <v>15</v>
      </c>
      <c r="D41" s="22">
        <v>1</v>
      </c>
      <c r="E41" s="24">
        <v>35.86</v>
      </c>
      <c r="F41" s="24">
        <f>E41*D41</f>
        <v>35.86</v>
      </c>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c r="ADV41"/>
      <c r="ADW41"/>
      <c r="ADX41"/>
      <c r="ADY41"/>
      <c r="ADZ41"/>
      <c r="AEA41"/>
      <c r="AEB41"/>
      <c r="AEC41"/>
      <c r="AED41"/>
      <c r="AEE41"/>
      <c r="AEF41"/>
      <c r="AEG41"/>
      <c r="AEH41"/>
      <c r="AEI41"/>
      <c r="AEJ41"/>
      <c r="AEK41"/>
      <c r="AEL41"/>
      <c r="AEM41"/>
      <c r="AEN41"/>
      <c r="AEO41"/>
      <c r="AEP41"/>
      <c r="AEQ41"/>
      <c r="AER41"/>
      <c r="AES41"/>
      <c r="AET41"/>
      <c r="AEU41"/>
      <c r="AEV41"/>
      <c r="AEW41"/>
      <c r="AEX41"/>
      <c r="AEY41"/>
      <c r="AEZ41"/>
      <c r="AFA41"/>
      <c r="AFB41"/>
      <c r="AFC41"/>
      <c r="AFD41"/>
      <c r="AFE41"/>
      <c r="AFF41"/>
      <c r="AFG41"/>
      <c r="AFH41"/>
      <c r="AFI41"/>
      <c r="AFJ41"/>
      <c r="AFK41"/>
      <c r="AFL41"/>
      <c r="AFM41"/>
      <c r="AFN41"/>
      <c r="AFO41"/>
      <c r="AFP41"/>
      <c r="AFQ41"/>
      <c r="AFR41"/>
      <c r="AFS41"/>
      <c r="AFT41"/>
      <c r="AFU41"/>
      <c r="AFV41"/>
      <c r="AFW41"/>
      <c r="AFX41"/>
      <c r="AFY41"/>
      <c r="AFZ41"/>
      <c r="AGA41"/>
      <c r="AGB41"/>
      <c r="AGC41"/>
      <c r="AGD41"/>
      <c r="AGE41"/>
      <c r="AGF41"/>
      <c r="AGG41"/>
      <c r="AGH41"/>
      <c r="AGI41"/>
      <c r="AGJ41"/>
      <c r="AGK41"/>
      <c r="AGL41"/>
      <c r="AGM41"/>
      <c r="AGN41"/>
      <c r="AGO41"/>
      <c r="AGP41"/>
      <c r="AGQ41"/>
      <c r="AGR41"/>
      <c r="AGS41"/>
      <c r="AGT41"/>
      <c r="AGU41"/>
      <c r="AGV41"/>
      <c r="AGW41"/>
      <c r="AGX41"/>
      <c r="AGY41"/>
      <c r="AGZ41"/>
      <c r="AHA41"/>
      <c r="AHB41"/>
      <c r="AHC41"/>
      <c r="AHD41"/>
      <c r="AHE41"/>
      <c r="AHF41"/>
      <c r="AHG41"/>
      <c r="AHH41"/>
      <c r="AHI41"/>
      <c r="AHJ41"/>
      <c r="AHK41"/>
      <c r="AHL41"/>
      <c r="AHM41"/>
      <c r="AHN41"/>
      <c r="AHO41"/>
      <c r="AHP41"/>
      <c r="AHQ41"/>
      <c r="AHR41"/>
      <c r="AHS41"/>
      <c r="AHT41"/>
      <c r="AHU41"/>
      <c r="AHV41"/>
      <c r="AHW41"/>
      <c r="AHX41"/>
      <c r="AHY41"/>
      <c r="AHZ41"/>
      <c r="AIA41"/>
      <c r="AIB41"/>
      <c r="AIC41"/>
      <c r="AID41"/>
      <c r="AIE41"/>
      <c r="AIF41"/>
      <c r="AIG41"/>
      <c r="AIH41"/>
      <c r="AII41"/>
      <c r="AIJ41"/>
      <c r="AIK41"/>
      <c r="AIL41"/>
      <c r="AIM41"/>
      <c r="AIN41"/>
      <c r="AIO41"/>
      <c r="AIP41"/>
      <c r="AIQ41"/>
      <c r="AIR41"/>
      <c r="AIS41"/>
      <c r="AIT41"/>
      <c r="AIU41"/>
      <c r="AIV41"/>
      <c r="AIW41"/>
      <c r="AIX41"/>
      <c r="AIY41"/>
      <c r="AIZ41"/>
      <c r="AJA41"/>
      <c r="AJB41"/>
      <c r="AJC41"/>
      <c r="AJD41"/>
      <c r="AJE41"/>
      <c r="AJF41"/>
      <c r="AJG41"/>
      <c r="AJH41"/>
      <c r="AJI41"/>
      <c r="AJJ41"/>
      <c r="AJK41"/>
      <c r="AJL41"/>
      <c r="AJM41"/>
      <c r="AJN41"/>
      <c r="AJO41"/>
      <c r="AJP41"/>
      <c r="AJQ41"/>
      <c r="AJR41"/>
      <c r="AJS41"/>
      <c r="AJT41"/>
      <c r="AJU41"/>
      <c r="AJV41"/>
      <c r="AJW41"/>
      <c r="AJX41"/>
      <c r="AJY41"/>
      <c r="AJZ41"/>
      <c r="AKA41"/>
      <c r="AKB41"/>
      <c r="AKC41"/>
      <c r="AKD41"/>
      <c r="AKE41"/>
      <c r="AKF41"/>
      <c r="AKG41"/>
      <c r="AKH41"/>
      <c r="AKI41"/>
      <c r="AKJ41"/>
      <c r="AKK41"/>
      <c r="AKL41"/>
      <c r="AKM41"/>
      <c r="AKN41"/>
      <c r="AKO41"/>
      <c r="AKP41"/>
      <c r="AKQ41"/>
      <c r="AKR41"/>
      <c r="AKS41"/>
      <c r="AKT41"/>
      <c r="AKU41"/>
      <c r="AKV41"/>
      <c r="AKW41"/>
      <c r="AKX41"/>
      <c r="AKY41"/>
      <c r="AKZ41"/>
      <c r="ALA41"/>
      <c r="ALB41"/>
      <c r="ALC41"/>
      <c r="ALD41"/>
      <c r="ALE41"/>
      <c r="ALF41"/>
      <c r="ALG41"/>
      <c r="ALH41"/>
      <c r="ALI41"/>
      <c r="ALJ41"/>
      <c r="ALK41"/>
      <c r="ALL41"/>
      <c r="ALM41"/>
      <c r="ALN41"/>
      <c r="ALO41"/>
      <c r="ALP41"/>
      <c r="ALQ41"/>
      <c r="ALR41"/>
      <c r="ALS41"/>
      <c r="ALT41"/>
      <c r="ALU41"/>
      <c r="ALV41"/>
      <c r="ALW41"/>
      <c r="ALX41"/>
      <c r="ALY41"/>
      <c r="ALZ41"/>
      <c r="AMA41"/>
      <c r="AMB41"/>
      <c r="AMC41"/>
      <c r="AMD41"/>
    </row>
    <row r="42" spans="1:1018" ht="14.25" x14ac:dyDescent="0.45">
      <c r="A42" s="22" t="s">
        <v>75</v>
      </c>
      <c r="B42" s="23" t="s">
        <v>19</v>
      </c>
      <c r="C42" s="22" t="s">
        <v>15</v>
      </c>
      <c r="D42" s="22">
        <v>1</v>
      </c>
      <c r="E42" s="24">
        <v>48.03</v>
      </c>
      <c r="F42" s="24">
        <f>E42*D42</f>
        <v>48.03</v>
      </c>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c r="ADV42"/>
      <c r="ADW42"/>
      <c r="ADX42"/>
      <c r="ADY42"/>
      <c r="ADZ42"/>
      <c r="AEA42"/>
      <c r="AEB42"/>
      <c r="AEC42"/>
      <c r="AED42"/>
      <c r="AEE42"/>
      <c r="AEF42"/>
      <c r="AEG42"/>
      <c r="AEH42"/>
      <c r="AEI42"/>
      <c r="AEJ42"/>
      <c r="AEK42"/>
      <c r="AEL42"/>
      <c r="AEM42"/>
      <c r="AEN42"/>
      <c r="AEO42"/>
      <c r="AEP42"/>
      <c r="AEQ42"/>
      <c r="AER42"/>
      <c r="AES42"/>
      <c r="AET42"/>
      <c r="AEU42"/>
      <c r="AEV42"/>
      <c r="AEW42"/>
      <c r="AEX42"/>
      <c r="AEY42"/>
      <c r="AEZ42"/>
      <c r="AFA42"/>
      <c r="AFB42"/>
      <c r="AFC42"/>
      <c r="AFD42"/>
      <c r="AFE42"/>
      <c r="AFF42"/>
      <c r="AFG42"/>
      <c r="AFH42"/>
      <c r="AFI42"/>
      <c r="AFJ42"/>
      <c r="AFK42"/>
      <c r="AFL42"/>
      <c r="AFM42"/>
      <c r="AFN42"/>
      <c r="AFO42"/>
      <c r="AFP42"/>
      <c r="AFQ42"/>
      <c r="AFR42"/>
      <c r="AFS42"/>
      <c r="AFT42"/>
      <c r="AFU42"/>
      <c r="AFV42"/>
      <c r="AFW42"/>
      <c r="AFX42"/>
      <c r="AFY42"/>
      <c r="AFZ42"/>
      <c r="AGA42"/>
      <c r="AGB42"/>
      <c r="AGC42"/>
      <c r="AGD42"/>
      <c r="AGE42"/>
      <c r="AGF42"/>
      <c r="AGG42"/>
      <c r="AGH42"/>
      <c r="AGI42"/>
      <c r="AGJ42"/>
      <c r="AGK42"/>
      <c r="AGL42"/>
      <c r="AGM42"/>
      <c r="AGN42"/>
      <c r="AGO42"/>
      <c r="AGP42"/>
      <c r="AGQ42"/>
      <c r="AGR42"/>
      <c r="AGS42"/>
      <c r="AGT42"/>
      <c r="AGU42"/>
      <c r="AGV42"/>
      <c r="AGW42"/>
      <c r="AGX42"/>
      <c r="AGY42"/>
      <c r="AGZ42"/>
      <c r="AHA42"/>
      <c r="AHB42"/>
      <c r="AHC42"/>
      <c r="AHD42"/>
      <c r="AHE42"/>
      <c r="AHF42"/>
      <c r="AHG42"/>
      <c r="AHH42"/>
      <c r="AHI42"/>
      <c r="AHJ42"/>
      <c r="AHK42"/>
      <c r="AHL42"/>
      <c r="AHM42"/>
      <c r="AHN42"/>
      <c r="AHO42"/>
      <c r="AHP42"/>
      <c r="AHQ42"/>
      <c r="AHR42"/>
      <c r="AHS42"/>
      <c r="AHT42"/>
      <c r="AHU42"/>
      <c r="AHV42"/>
      <c r="AHW42"/>
      <c r="AHX42"/>
      <c r="AHY42"/>
      <c r="AHZ42"/>
      <c r="AIA42"/>
      <c r="AIB42"/>
      <c r="AIC42"/>
      <c r="AID42"/>
      <c r="AIE42"/>
      <c r="AIF42"/>
      <c r="AIG42"/>
      <c r="AIH42"/>
      <c r="AII42"/>
      <c r="AIJ42"/>
      <c r="AIK42"/>
      <c r="AIL42"/>
      <c r="AIM42"/>
      <c r="AIN42"/>
      <c r="AIO42"/>
      <c r="AIP42"/>
      <c r="AIQ42"/>
      <c r="AIR42"/>
      <c r="AIS42"/>
      <c r="AIT42"/>
      <c r="AIU42"/>
      <c r="AIV42"/>
      <c r="AIW42"/>
      <c r="AIX42"/>
      <c r="AIY42"/>
      <c r="AIZ42"/>
      <c r="AJA42"/>
      <c r="AJB42"/>
      <c r="AJC42"/>
      <c r="AJD42"/>
      <c r="AJE42"/>
      <c r="AJF42"/>
      <c r="AJG42"/>
      <c r="AJH42"/>
      <c r="AJI42"/>
      <c r="AJJ42"/>
      <c r="AJK42"/>
      <c r="AJL42"/>
      <c r="AJM42"/>
      <c r="AJN42"/>
      <c r="AJO42"/>
      <c r="AJP42"/>
      <c r="AJQ42"/>
      <c r="AJR42"/>
      <c r="AJS42"/>
      <c r="AJT42"/>
      <c r="AJU42"/>
      <c r="AJV42"/>
      <c r="AJW42"/>
      <c r="AJX42"/>
      <c r="AJY42"/>
      <c r="AJZ42"/>
      <c r="AKA42"/>
      <c r="AKB42"/>
      <c r="AKC42"/>
      <c r="AKD42"/>
      <c r="AKE42"/>
      <c r="AKF42"/>
      <c r="AKG42"/>
      <c r="AKH42"/>
      <c r="AKI42"/>
      <c r="AKJ42"/>
      <c r="AKK42"/>
      <c r="AKL42"/>
      <c r="AKM42"/>
      <c r="AKN42"/>
      <c r="AKO42"/>
      <c r="AKP42"/>
      <c r="AKQ42"/>
      <c r="AKR42"/>
      <c r="AKS42"/>
      <c r="AKT42"/>
      <c r="AKU42"/>
      <c r="AKV42"/>
      <c r="AKW42"/>
      <c r="AKX42"/>
      <c r="AKY42"/>
      <c r="AKZ42"/>
      <c r="ALA42"/>
      <c r="ALB42"/>
      <c r="ALC42"/>
      <c r="ALD42"/>
      <c r="ALE42"/>
      <c r="ALF42"/>
      <c r="ALG42"/>
      <c r="ALH42"/>
      <c r="ALI42"/>
      <c r="ALJ42"/>
      <c r="ALK42"/>
      <c r="ALL42"/>
      <c r="ALM42"/>
      <c r="ALN42"/>
      <c r="ALO42"/>
      <c r="ALP42"/>
      <c r="ALQ42"/>
      <c r="ALR42"/>
      <c r="ALS42"/>
      <c r="ALT42"/>
      <c r="ALU42"/>
      <c r="ALV42"/>
      <c r="ALW42"/>
      <c r="ALX42"/>
      <c r="ALY42"/>
      <c r="ALZ42"/>
      <c r="AMA42"/>
      <c r="AMB42"/>
      <c r="AMC42"/>
      <c r="AMD42"/>
    </row>
    <row r="43" spans="1:1018" ht="28.5" x14ac:dyDescent="0.45">
      <c r="A43" s="22" t="s">
        <v>76</v>
      </c>
      <c r="B43" s="23" t="s">
        <v>23</v>
      </c>
      <c r="C43" s="22" t="s">
        <v>15</v>
      </c>
      <c r="D43" s="22">
        <v>1</v>
      </c>
      <c r="E43" s="24">
        <v>119.61666666666667</v>
      </c>
      <c r="F43" s="24">
        <f>E43*D43</f>
        <v>119.61666666666667</v>
      </c>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c r="ADV43"/>
      <c r="ADW43"/>
      <c r="ADX43"/>
      <c r="ADY43"/>
      <c r="ADZ43"/>
      <c r="AEA43"/>
      <c r="AEB43"/>
      <c r="AEC43"/>
      <c r="AED43"/>
      <c r="AEE43"/>
      <c r="AEF43"/>
      <c r="AEG43"/>
      <c r="AEH43"/>
      <c r="AEI43"/>
      <c r="AEJ43"/>
      <c r="AEK43"/>
      <c r="AEL43"/>
      <c r="AEM43"/>
      <c r="AEN43"/>
      <c r="AEO43"/>
      <c r="AEP43"/>
      <c r="AEQ43"/>
      <c r="AER43"/>
      <c r="AES43"/>
      <c r="AET43"/>
      <c r="AEU43"/>
      <c r="AEV43"/>
      <c r="AEW43"/>
      <c r="AEX43"/>
      <c r="AEY43"/>
      <c r="AEZ43"/>
      <c r="AFA43"/>
      <c r="AFB43"/>
      <c r="AFC43"/>
      <c r="AFD43"/>
      <c r="AFE43"/>
      <c r="AFF43"/>
      <c r="AFG43"/>
      <c r="AFH43"/>
      <c r="AFI43"/>
      <c r="AFJ43"/>
      <c r="AFK43"/>
      <c r="AFL43"/>
      <c r="AFM43"/>
      <c r="AFN43"/>
      <c r="AFO43"/>
      <c r="AFP43"/>
      <c r="AFQ43"/>
      <c r="AFR43"/>
      <c r="AFS43"/>
      <c r="AFT43"/>
      <c r="AFU43"/>
      <c r="AFV43"/>
      <c r="AFW43"/>
      <c r="AFX43"/>
      <c r="AFY43"/>
      <c r="AFZ43"/>
      <c r="AGA43"/>
      <c r="AGB43"/>
      <c r="AGC43"/>
      <c r="AGD43"/>
      <c r="AGE43"/>
      <c r="AGF43"/>
      <c r="AGG43"/>
      <c r="AGH43"/>
      <c r="AGI43"/>
      <c r="AGJ43"/>
      <c r="AGK43"/>
      <c r="AGL43"/>
      <c r="AGM43"/>
      <c r="AGN43"/>
      <c r="AGO43"/>
      <c r="AGP43"/>
      <c r="AGQ43"/>
      <c r="AGR43"/>
      <c r="AGS43"/>
      <c r="AGT43"/>
      <c r="AGU43"/>
      <c r="AGV43"/>
      <c r="AGW43"/>
      <c r="AGX43"/>
      <c r="AGY43"/>
      <c r="AGZ43"/>
      <c r="AHA43"/>
      <c r="AHB43"/>
      <c r="AHC43"/>
      <c r="AHD43"/>
      <c r="AHE43"/>
      <c r="AHF43"/>
      <c r="AHG43"/>
      <c r="AHH43"/>
      <c r="AHI43"/>
      <c r="AHJ43"/>
      <c r="AHK43"/>
      <c r="AHL43"/>
      <c r="AHM43"/>
      <c r="AHN43"/>
      <c r="AHO43"/>
      <c r="AHP43"/>
      <c r="AHQ43"/>
      <c r="AHR43"/>
      <c r="AHS43"/>
      <c r="AHT43"/>
      <c r="AHU43"/>
      <c r="AHV43"/>
      <c r="AHW43"/>
      <c r="AHX43"/>
      <c r="AHY43"/>
      <c r="AHZ43"/>
      <c r="AIA43"/>
      <c r="AIB43"/>
      <c r="AIC43"/>
      <c r="AID43"/>
      <c r="AIE43"/>
      <c r="AIF43"/>
      <c r="AIG43"/>
      <c r="AIH43"/>
      <c r="AII43"/>
      <c r="AIJ43"/>
      <c r="AIK43"/>
      <c r="AIL43"/>
      <c r="AIM43"/>
      <c r="AIN43"/>
      <c r="AIO43"/>
      <c r="AIP43"/>
      <c r="AIQ43"/>
      <c r="AIR43"/>
      <c r="AIS43"/>
      <c r="AIT43"/>
      <c r="AIU43"/>
      <c r="AIV43"/>
      <c r="AIW43"/>
      <c r="AIX43"/>
      <c r="AIY43"/>
      <c r="AIZ43"/>
      <c r="AJA43"/>
      <c r="AJB43"/>
      <c r="AJC43"/>
      <c r="AJD43"/>
      <c r="AJE43"/>
      <c r="AJF43"/>
      <c r="AJG43"/>
      <c r="AJH43"/>
      <c r="AJI43"/>
      <c r="AJJ43"/>
      <c r="AJK43"/>
      <c r="AJL43"/>
      <c r="AJM43"/>
      <c r="AJN43"/>
      <c r="AJO43"/>
      <c r="AJP43"/>
      <c r="AJQ43"/>
      <c r="AJR43"/>
      <c r="AJS43"/>
      <c r="AJT43"/>
      <c r="AJU43"/>
      <c r="AJV43"/>
      <c r="AJW43"/>
      <c r="AJX43"/>
      <c r="AJY43"/>
      <c r="AJZ43"/>
      <c r="AKA43"/>
      <c r="AKB43"/>
      <c r="AKC43"/>
      <c r="AKD43"/>
      <c r="AKE43"/>
      <c r="AKF43"/>
      <c r="AKG43"/>
      <c r="AKH43"/>
      <c r="AKI43"/>
      <c r="AKJ43"/>
      <c r="AKK43"/>
      <c r="AKL43"/>
      <c r="AKM43"/>
      <c r="AKN43"/>
      <c r="AKO43"/>
      <c r="AKP43"/>
      <c r="AKQ43"/>
      <c r="AKR43"/>
      <c r="AKS43"/>
      <c r="AKT43"/>
      <c r="AKU43"/>
      <c r="AKV43"/>
      <c r="AKW43"/>
      <c r="AKX43"/>
      <c r="AKY43"/>
      <c r="AKZ43"/>
      <c r="ALA43"/>
      <c r="ALB43"/>
      <c r="ALC43"/>
      <c r="ALD43"/>
      <c r="ALE43"/>
      <c r="ALF43"/>
      <c r="ALG43"/>
      <c r="ALH43"/>
      <c r="ALI43"/>
      <c r="ALJ43"/>
      <c r="ALK43"/>
      <c r="ALL43"/>
      <c r="ALM43"/>
      <c r="ALN43"/>
      <c r="ALO43"/>
      <c r="ALP43"/>
      <c r="ALQ43"/>
      <c r="ALR43"/>
      <c r="ALS43"/>
      <c r="ALT43"/>
      <c r="ALU43"/>
      <c r="ALV43"/>
      <c r="ALW43"/>
      <c r="ALX43"/>
      <c r="ALY43"/>
      <c r="ALZ43"/>
      <c r="AMA43"/>
      <c r="AMB43"/>
      <c r="AMC43"/>
      <c r="AMD43"/>
    </row>
    <row r="44" spans="1:1018" ht="114" x14ac:dyDescent="0.45">
      <c r="A44" s="22" t="s">
        <v>77</v>
      </c>
      <c r="B44" s="23" t="s">
        <v>78</v>
      </c>
      <c r="C44" s="22" t="s">
        <v>15</v>
      </c>
      <c r="D44" s="22">
        <v>1</v>
      </c>
      <c r="E44" s="24">
        <v>81.69</v>
      </c>
      <c r="F44" s="24">
        <f>E44*D44</f>
        <v>81.69</v>
      </c>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c r="ADV44"/>
      <c r="ADW44"/>
      <c r="ADX44"/>
      <c r="ADY44"/>
      <c r="ADZ44"/>
      <c r="AEA44"/>
      <c r="AEB44"/>
      <c r="AEC44"/>
      <c r="AED44"/>
      <c r="AEE44"/>
      <c r="AEF44"/>
      <c r="AEG44"/>
      <c r="AEH44"/>
      <c r="AEI44"/>
      <c r="AEJ44"/>
      <c r="AEK44"/>
      <c r="AEL44"/>
      <c r="AEM44"/>
      <c r="AEN44"/>
      <c r="AEO44"/>
      <c r="AEP44"/>
      <c r="AEQ44"/>
      <c r="AER44"/>
      <c r="AES44"/>
      <c r="AET44"/>
      <c r="AEU44"/>
      <c r="AEV44"/>
      <c r="AEW44"/>
      <c r="AEX44"/>
      <c r="AEY44"/>
      <c r="AEZ44"/>
      <c r="AFA44"/>
      <c r="AFB44"/>
      <c r="AFC44"/>
      <c r="AFD44"/>
      <c r="AFE44"/>
      <c r="AFF44"/>
      <c r="AFG44"/>
      <c r="AFH44"/>
      <c r="AFI44"/>
      <c r="AFJ44"/>
      <c r="AFK44"/>
      <c r="AFL44"/>
      <c r="AFM44"/>
      <c r="AFN44"/>
      <c r="AFO44"/>
      <c r="AFP44"/>
      <c r="AFQ44"/>
      <c r="AFR44"/>
      <c r="AFS44"/>
      <c r="AFT44"/>
      <c r="AFU44"/>
      <c r="AFV44"/>
      <c r="AFW44"/>
      <c r="AFX44"/>
      <c r="AFY44"/>
      <c r="AFZ44"/>
      <c r="AGA44"/>
      <c r="AGB44"/>
      <c r="AGC44"/>
      <c r="AGD44"/>
      <c r="AGE44"/>
      <c r="AGF44"/>
      <c r="AGG44"/>
      <c r="AGH44"/>
      <c r="AGI44"/>
      <c r="AGJ44"/>
      <c r="AGK44"/>
      <c r="AGL44"/>
      <c r="AGM44"/>
      <c r="AGN44"/>
      <c r="AGO44"/>
      <c r="AGP44"/>
      <c r="AGQ44"/>
      <c r="AGR44"/>
      <c r="AGS44"/>
      <c r="AGT44"/>
      <c r="AGU44"/>
      <c r="AGV44"/>
      <c r="AGW44"/>
      <c r="AGX44"/>
      <c r="AGY44"/>
      <c r="AGZ44"/>
      <c r="AHA44"/>
      <c r="AHB44"/>
      <c r="AHC44"/>
      <c r="AHD44"/>
      <c r="AHE44"/>
      <c r="AHF44"/>
      <c r="AHG44"/>
      <c r="AHH44"/>
      <c r="AHI44"/>
      <c r="AHJ44"/>
      <c r="AHK44"/>
      <c r="AHL44"/>
      <c r="AHM44"/>
      <c r="AHN44"/>
      <c r="AHO44"/>
      <c r="AHP44"/>
      <c r="AHQ44"/>
      <c r="AHR44"/>
      <c r="AHS44"/>
      <c r="AHT44"/>
      <c r="AHU44"/>
      <c r="AHV44"/>
      <c r="AHW44"/>
      <c r="AHX44"/>
      <c r="AHY44"/>
      <c r="AHZ44"/>
      <c r="AIA44"/>
      <c r="AIB44"/>
      <c r="AIC44"/>
      <c r="AID44"/>
      <c r="AIE44"/>
      <c r="AIF44"/>
      <c r="AIG44"/>
      <c r="AIH44"/>
      <c r="AII44"/>
      <c r="AIJ44"/>
      <c r="AIK44"/>
      <c r="AIL44"/>
      <c r="AIM44"/>
      <c r="AIN44"/>
      <c r="AIO44"/>
      <c r="AIP44"/>
      <c r="AIQ44"/>
      <c r="AIR44"/>
      <c r="AIS44"/>
      <c r="AIT44"/>
      <c r="AIU44"/>
      <c r="AIV44"/>
      <c r="AIW44"/>
      <c r="AIX44"/>
      <c r="AIY44"/>
      <c r="AIZ44"/>
      <c r="AJA44"/>
      <c r="AJB44"/>
      <c r="AJC44"/>
      <c r="AJD44"/>
      <c r="AJE44"/>
      <c r="AJF44"/>
      <c r="AJG44"/>
      <c r="AJH44"/>
      <c r="AJI44"/>
      <c r="AJJ44"/>
      <c r="AJK44"/>
      <c r="AJL44"/>
      <c r="AJM44"/>
      <c r="AJN44"/>
      <c r="AJO44"/>
      <c r="AJP44"/>
      <c r="AJQ44"/>
      <c r="AJR44"/>
      <c r="AJS44"/>
      <c r="AJT44"/>
      <c r="AJU44"/>
      <c r="AJV44"/>
      <c r="AJW44"/>
      <c r="AJX44"/>
      <c r="AJY44"/>
      <c r="AJZ44"/>
      <c r="AKA44"/>
      <c r="AKB44"/>
      <c r="AKC44"/>
      <c r="AKD44"/>
      <c r="AKE44"/>
      <c r="AKF44"/>
      <c r="AKG44"/>
      <c r="AKH44"/>
      <c r="AKI44"/>
      <c r="AKJ44"/>
      <c r="AKK44"/>
      <c r="AKL44"/>
      <c r="AKM44"/>
      <c r="AKN44"/>
      <c r="AKO44"/>
      <c r="AKP44"/>
      <c r="AKQ44"/>
      <c r="AKR44"/>
      <c r="AKS44"/>
      <c r="AKT44"/>
      <c r="AKU44"/>
      <c r="AKV44"/>
      <c r="AKW44"/>
      <c r="AKX44"/>
      <c r="AKY44"/>
      <c r="AKZ44"/>
      <c r="ALA44"/>
      <c r="ALB44"/>
      <c r="ALC44"/>
      <c r="ALD44"/>
      <c r="ALE44"/>
      <c r="ALF44"/>
      <c r="ALG44"/>
      <c r="ALH44"/>
      <c r="ALI44"/>
      <c r="ALJ44"/>
      <c r="ALK44"/>
      <c r="ALL44"/>
      <c r="ALM44"/>
      <c r="ALN44"/>
      <c r="ALO44"/>
      <c r="ALP44"/>
      <c r="ALQ44"/>
      <c r="ALR44"/>
      <c r="ALS44"/>
      <c r="ALT44"/>
      <c r="ALU44"/>
      <c r="ALV44"/>
      <c r="ALW44"/>
      <c r="ALX44"/>
      <c r="ALY44"/>
      <c r="ALZ44"/>
      <c r="AMA44"/>
      <c r="AMB44"/>
      <c r="AMC44"/>
      <c r="AMD44"/>
    </row>
    <row r="45" spans="1:1018" ht="14.25" x14ac:dyDescent="0.45">
      <c r="A45" s="22" t="s">
        <v>79</v>
      </c>
      <c r="B45" s="23" t="s">
        <v>80</v>
      </c>
      <c r="C45" s="22" t="s">
        <v>15</v>
      </c>
      <c r="D45" s="22">
        <v>1</v>
      </c>
      <c r="E45" s="24">
        <v>22.016666666666666</v>
      </c>
      <c r="F45" s="24">
        <f>E45*D45</f>
        <v>22.016666666666666</v>
      </c>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IW45"/>
      <c r="IX45"/>
      <c r="IY45"/>
      <c r="IZ45"/>
      <c r="JA45"/>
      <c r="JB45"/>
      <c r="JC45"/>
      <c r="JD45"/>
      <c r="JE45"/>
      <c r="JF45"/>
      <c r="JG45"/>
      <c r="JH45"/>
      <c r="JI45"/>
      <c r="JJ45"/>
      <c r="JK45"/>
      <c r="JL45"/>
      <c r="JM45"/>
      <c r="JN45"/>
      <c r="JO45"/>
      <c r="JP45"/>
      <c r="JQ45"/>
      <c r="JR45"/>
      <c r="JS45"/>
      <c r="JT45"/>
      <c r="JU45"/>
      <c r="JV45"/>
      <c r="JW45"/>
      <c r="JX45"/>
      <c r="JY45"/>
      <c r="JZ45"/>
      <c r="KA45"/>
      <c r="KB45"/>
      <c r="KC45"/>
      <c r="KD45"/>
      <c r="KE45"/>
      <c r="KF45"/>
      <c r="KG45"/>
      <c r="KH45"/>
      <c r="KI45"/>
      <c r="KJ45"/>
      <c r="KK45"/>
      <c r="KL45"/>
      <c r="KM45"/>
      <c r="KN45"/>
      <c r="KO45"/>
      <c r="KP45"/>
      <c r="KQ45"/>
      <c r="KR45"/>
      <c r="KS45"/>
      <c r="KT45"/>
      <c r="KU45"/>
      <c r="KV45"/>
      <c r="KW45"/>
      <c r="KX45"/>
      <c r="KY45"/>
      <c r="KZ45"/>
      <c r="LA45"/>
      <c r="LB45"/>
      <c r="LC45"/>
      <c r="LD45"/>
      <c r="LE45"/>
      <c r="LF45"/>
      <c r="LG45"/>
      <c r="LH45"/>
      <c r="LI45"/>
      <c r="LJ45"/>
      <c r="LK45"/>
      <c r="LL45"/>
      <c r="LM45"/>
      <c r="LN45"/>
      <c r="LO45"/>
      <c r="LP45"/>
      <c r="LQ45"/>
      <c r="LR45"/>
      <c r="LS45"/>
      <c r="LT45"/>
      <c r="LU45"/>
      <c r="LV45"/>
      <c r="LW45"/>
      <c r="LX45"/>
      <c r="LY45"/>
      <c r="LZ45"/>
      <c r="MA45"/>
      <c r="MB45"/>
      <c r="MC45"/>
      <c r="MD45"/>
      <c r="ME45"/>
      <c r="MF45"/>
      <c r="MG45"/>
      <c r="MH45"/>
      <c r="MI45"/>
      <c r="MJ45"/>
      <c r="MK45"/>
      <c r="ML45"/>
      <c r="MM45"/>
      <c r="MN45"/>
      <c r="MO45"/>
      <c r="MP45"/>
      <c r="MQ45"/>
      <c r="MR45"/>
      <c r="MS45"/>
      <c r="MT45"/>
      <c r="MU45"/>
      <c r="MV45"/>
      <c r="MW45"/>
      <c r="MX45"/>
      <c r="MY45"/>
      <c r="MZ45"/>
      <c r="NA45"/>
      <c r="NB45"/>
      <c r="NC45"/>
      <c r="ND45"/>
      <c r="NE45"/>
      <c r="NF45"/>
      <c r="NG45"/>
      <c r="NH45"/>
      <c r="NI45"/>
      <c r="NJ45"/>
      <c r="NK45"/>
      <c r="NL45"/>
      <c r="NM45"/>
      <c r="NN45"/>
      <c r="NO45"/>
      <c r="NP45"/>
      <c r="NQ45"/>
      <c r="NR45"/>
      <c r="NS45"/>
      <c r="NT45"/>
      <c r="NU45"/>
      <c r="NV45"/>
      <c r="NW45"/>
      <c r="NX45"/>
      <c r="NY45"/>
      <c r="NZ45"/>
      <c r="OA45"/>
      <c r="OB45"/>
      <c r="OC45"/>
      <c r="OD45"/>
      <c r="OE45"/>
      <c r="OF45"/>
      <c r="OG45"/>
      <c r="OH45"/>
      <c r="OI45"/>
      <c r="OJ45"/>
      <c r="OK45"/>
      <c r="OL45"/>
      <c r="OM45"/>
      <c r="ON45"/>
      <c r="OO45"/>
      <c r="OP45"/>
      <c r="OQ45"/>
      <c r="OR45"/>
      <c r="OS45"/>
      <c r="OT45"/>
      <c r="OU45"/>
      <c r="OV45"/>
      <c r="OW45"/>
      <c r="OX45"/>
      <c r="OY45"/>
      <c r="OZ45"/>
      <c r="PA45"/>
      <c r="PB45"/>
      <c r="PC45"/>
      <c r="PD45"/>
      <c r="PE45"/>
      <c r="PF45"/>
      <c r="PG45"/>
      <c r="PH45"/>
      <c r="PI45"/>
      <c r="PJ45"/>
      <c r="PK45"/>
      <c r="PL45"/>
      <c r="PM45"/>
      <c r="PN45"/>
      <c r="PO45"/>
      <c r="PP45"/>
      <c r="PQ45"/>
      <c r="PR45"/>
      <c r="PS45"/>
      <c r="PT45"/>
      <c r="PU45"/>
      <c r="PV45"/>
      <c r="PW45"/>
      <c r="PX45"/>
      <c r="PY45"/>
      <c r="PZ45"/>
      <c r="QA45"/>
      <c r="QB45"/>
      <c r="QC45"/>
      <c r="QD45"/>
      <c r="QE45"/>
      <c r="QF45"/>
      <c r="QG45"/>
      <c r="QH45"/>
      <c r="QI45"/>
      <c r="QJ45"/>
      <c r="QK45"/>
      <c r="QL45"/>
      <c r="QM45"/>
      <c r="QN45"/>
      <c r="QO45"/>
      <c r="QP45"/>
      <c r="QQ45"/>
      <c r="QR45"/>
      <c r="QS45"/>
      <c r="QT45"/>
      <c r="QU45"/>
      <c r="QV45"/>
      <c r="QW45"/>
      <c r="QX45"/>
      <c r="QY45"/>
      <c r="QZ45"/>
      <c r="RA45"/>
      <c r="RB45"/>
      <c r="RC45"/>
      <c r="RD45"/>
      <c r="RE45"/>
      <c r="RF45"/>
      <c r="RG45"/>
      <c r="RH45"/>
      <c r="RI45"/>
      <c r="RJ45"/>
      <c r="RK45"/>
      <c r="RL45"/>
      <c r="RM45"/>
      <c r="RN45"/>
      <c r="RO45"/>
      <c r="RP45"/>
      <c r="RQ45"/>
      <c r="RR45"/>
      <c r="RS45"/>
      <c r="RT45"/>
      <c r="RU45"/>
      <c r="RV45"/>
      <c r="RW45"/>
      <c r="RX45"/>
      <c r="RY45"/>
      <c r="RZ45"/>
      <c r="SA45"/>
      <c r="SB45"/>
      <c r="SC45"/>
      <c r="SD45"/>
      <c r="SE45"/>
      <c r="SF45"/>
      <c r="SG45"/>
      <c r="SH45"/>
      <c r="SI45"/>
      <c r="SJ45"/>
      <c r="SK45"/>
      <c r="SL45"/>
      <c r="SM45"/>
      <c r="SN45"/>
      <c r="SO45"/>
      <c r="SP45"/>
      <c r="SQ45"/>
      <c r="SR45"/>
      <c r="SS45"/>
      <c r="ST45"/>
      <c r="SU45"/>
      <c r="SV45"/>
      <c r="SW45"/>
      <c r="SX45"/>
      <c r="SY45"/>
      <c r="SZ45"/>
      <c r="TA45"/>
      <c r="TB45"/>
      <c r="TC45"/>
      <c r="TD45"/>
      <c r="TE45"/>
      <c r="TF45"/>
      <c r="TG45"/>
      <c r="TH45"/>
      <c r="TI45"/>
      <c r="TJ45"/>
      <c r="TK45"/>
      <c r="TL45"/>
      <c r="TM45"/>
      <c r="TN45"/>
      <c r="TO45"/>
      <c r="TP45"/>
      <c r="TQ45"/>
      <c r="TR45"/>
      <c r="TS45"/>
      <c r="TT45"/>
      <c r="TU45"/>
      <c r="TV45"/>
      <c r="TW45"/>
      <c r="TX45"/>
      <c r="TY45"/>
      <c r="TZ45"/>
      <c r="UA45"/>
      <c r="UB45"/>
      <c r="UC45"/>
      <c r="UD45"/>
      <c r="UE45"/>
      <c r="UF45"/>
      <c r="UG45"/>
      <c r="UH45"/>
      <c r="UI45"/>
      <c r="UJ45"/>
      <c r="UK45"/>
      <c r="UL45"/>
      <c r="UM45"/>
      <c r="UN45"/>
      <c r="UO45"/>
      <c r="UP45"/>
      <c r="UQ45"/>
      <c r="UR45"/>
      <c r="US45"/>
      <c r="UT45"/>
      <c r="UU45"/>
      <c r="UV45"/>
      <c r="UW45"/>
      <c r="UX45"/>
      <c r="UY45"/>
      <c r="UZ45"/>
      <c r="VA45"/>
      <c r="VB45"/>
      <c r="VC45"/>
      <c r="VD45"/>
      <c r="VE45"/>
      <c r="VF45"/>
      <c r="VG45"/>
      <c r="VH45"/>
      <c r="VI45"/>
      <c r="VJ45"/>
      <c r="VK45"/>
      <c r="VL45"/>
      <c r="VM45"/>
      <c r="VN45"/>
      <c r="VO45"/>
      <c r="VP45"/>
      <c r="VQ45"/>
      <c r="VR45"/>
      <c r="VS45"/>
      <c r="VT45"/>
      <c r="VU45"/>
      <c r="VV45"/>
      <c r="VW45"/>
      <c r="VX45"/>
      <c r="VY45"/>
      <c r="VZ45"/>
      <c r="WA45"/>
      <c r="WB45"/>
      <c r="WC45"/>
      <c r="WD45"/>
      <c r="WE45"/>
      <c r="WF45"/>
      <c r="WG45"/>
      <c r="WH45"/>
      <c r="WI45"/>
      <c r="WJ45"/>
      <c r="WK45"/>
      <c r="WL45"/>
      <c r="WM45"/>
      <c r="WN45"/>
      <c r="WO45"/>
      <c r="WP45"/>
      <c r="WQ45"/>
      <c r="WR45"/>
      <c r="WS45"/>
      <c r="WT45"/>
      <c r="WU45"/>
      <c r="WV45"/>
      <c r="WW45"/>
      <c r="WX45"/>
      <c r="WY45"/>
      <c r="WZ45"/>
      <c r="XA45"/>
      <c r="XB45"/>
      <c r="XC45"/>
      <c r="XD45"/>
      <c r="XE45"/>
      <c r="XF45"/>
      <c r="XG45"/>
      <c r="XH45"/>
      <c r="XI45"/>
      <c r="XJ45"/>
      <c r="XK45"/>
      <c r="XL45"/>
      <c r="XM45"/>
      <c r="XN45"/>
      <c r="XO45"/>
      <c r="XP45"/>
      <c r="XQ45"/>
      <c r="XR45"/>
      <c r="XS45"/>
      <c r="XT45"/>
      <c r="XU45"/>
      <c r="XV45"/>
      <c r="XW45"/>
      <c r="XX45"/>
      <c r="XY45"/>
      <c r="XZ45"/>
      <c r="YA45"/>
      <c r="YB45"/>
      <c r="YC45"/>
      <c r="YD45"/>
      <c r="YE45"/>
      <c r="YF45"/>
      <c r="YG45"/>
      <c r="YH45"/>
      <c r="YI45"/>
      <c r="YJ45"/>
      <c r="YK45"/>
      <c r="YL45"/>
      <c r="YM45"/>
      <c r="YN45"/>
      <c r="YO45"/>
      <c r="YP45"/>
      <c r="YQ45"/>
      <c r="YR45"/>
      <c r="YS45"/>
      <c r="YT45"/>
      <c r="YU45"/>
      <c r="YV45"/>
      <c r="YW45"/>
      <c r="YX45"/>
      <c r="YY45"/>
      <c r="YZ45"/>
      <c r="ZA45"/>
      <c r="ZB45"/>
      <c r="ZC45"/>
      <c r="ZD45"/>
      <c r="ZE45"/>
      <c r="ZF45"/>
      <c r="ZG45"/>
      <c r="ZH45"/>
      <c r="ZI45"/>
      <c r="ZJ45"/>
      <c r="ZK45"/>
      <c r="ZL45"/>
      <c r="ZM45"/>
      <c r="ZN45"/>
      <c r="ZO45"/>
      <c r="ZP45"/>
      <c r="ZQ45"/>
      <c r="ZR45"/>
      <c r="ZS45"/>
      <c r="ZT45"/>
      <c r="ZU45"/>
      <c r="ZV45"/>
      <c r="ZW45"/>
      <c r="ZX45"/>
      <c r="ZY45"/>
      <c r="ZZ45"/>
      <c r="AAA45"/>
      <c r="AAB45"/>
      <c r="AAC45"/>
      <c r="AAD45"/>
      <c r="AAE45"/>
      <c r="AAF45"/>
      <c r="AAG45"/>
      <c r="AAH45"/>
      <c r="AAI45"/>
      <c r="AAJ45"/>
      <c r="AAK45"/>
      <c r="AAL45"/>
      <c r="AAM45"/>
      <c r="AAN45"/>
      <c r="AAO45"/>
      <c r="AAP45"/>
      <c r="AAQ45"/>
      <c r="AAR45"/>
      <c r="AAS45"/>
      <c r="AAT45"/>
      <c r="AAU45"/>
      <c r="AAV45"/>
      <c r="AAW45"/>
      <c r="AAX45"/>
      <c r="AAY45"/>
      <c r="AAZ45"/>
      <c r="ABA45"/>
      <c r="ABB45"/>
      <c r="ABC45"/>
      <c r="ABD45"/>
      <c r="ABE45"/>
      <c r="ABF45"/>
      <c r="ABG45"/>
      <c r="ABH45"/>
      <c r="ABI45"/>
      <c r="ABJ45"/>
      <c r="ABK45"/>
      <c r="ABL45"/>
      <c r="ABM45"/>
      <c r="ABN45"/>
      <c r="ABO45"/>
      <c r="ABP45"/>
      <c r="ABQ45"/>
      <c r="ABR45"/>
      <c r="ABS45"/>
      <c r="ABT45"/>
      <c r="ABU45"/>
      <c r="ABV45"/>
      <c r="ABW45"/>
      <c r="ABX45"/>
      <c r="ABY45"/>
      <c r="ABZ45"/>
      <c r="ACA45"/>
      <c r="ACB45"/>
      <c r="ACC45"/>
      <c r="ACD45"/>
      <c r="ACE45"/>
      <c r="ACF45"/>
      <c r="ACG45"/>
      <c r="ACH45"/>
      <c r="ACI45"/>
      <c r="ACJ45"/>
      <c r="ACK45"/>
      <c r="ACL45"/>
      <c r="ACM45"/>
      <c r="ACN45"/>
      <c r="ACO45"/>
      <c r="ACP45"/>
      <c r="ACQ45"/>
      <c r="ACR45"/>
      <c r="ACS45"/>
      <c r="ACT45"/>
      <c r="ACU45"/>
      <c r="ACV45"/>
      <c r="ACW45"/>
      <c r="ACX45"/>
      <c r="ACY45"/>
      <c r="ACZ45"/>
      <c r="ADA45"/>
      <c r="ADB45"/>
      <c r="ADC45"/>
      <c r="ADD45"/>
      <c r="ADE45"/>
      <c r="ADF45"/>
      <c r="ADG45"/>
      <c r="ADH45"/>
      <c r="ADI45"/>
      <c r="ADJ45"/>
      <c r="ADK45"/>
      <c r="ADL45"/>
      <c r="ADM45"/>
      <c r="ADN45"/>
      <c r="ADO45"/>
      <c r="ADP45"/>
      <c r="ADQ45"/>
      <c r="ADR45"/>
      <c r="ADS45"/>
      <c r="ADT45"/>
      <c r="ADU45"/>
      <c r="ADV45"/>
      <c r="ADW45"/>
      <c r="ADX45"/>
      <c r="ADY45"/>
      <c r="ADZ45"/>
      <c r="AEA45"/>
      <c r="AEB45"/>
      <c r="AEC45"/>
      <c r="AED45"/>
      <c r="AEE45"/>
      <c r="AEF45"/>
      <c r="AEG45"/>
      <c r="AEH45"/>
      <c r="AEI45"/>
      <c r="AEJ45"/>
      <c r="AEK45"/>
      <c r="AEL45"/>
      <c r="AEM45"/>
      <c r="AEN45"/>
      <c r="AEO45"/>
      <c r="AEP45"/>
      <c r="AEQ45"/>
      <c r="AER45"/>
      <c r="AES45"/>
      <c r="AET45"/>
      <c r="AEU45"/>
      <c r="AEV45"/>
      <c r="AEW45"/>
      <c r="AEX45"/>
      <c r="AEY45"/>
      <c r="AEZ45"/>
      <c r="AFA45"/>
      <c r="AFB45"/>
      <c r="AFC45"/>
      <c r="AFD45"/>
      <c r="AFE45"/>
      <c r="AFF45"/>
      <c r="AFG45"/>
      <c r="AFH45"/>
      <c r="AFI45"/>
      <c r="AFJ45"/>
      <c r="AFK45"/>
      <c r="AFL45"/>
      <c r="AFM45"/>
      <c r="AFN45"/>
      <c r="AFO45"/>
      <c r="AFP45"/>
      <c r="AFQ45"/>
      <c r="AFR45"/>
      <c r="AFS45"/>
      <c r="AFT45"/>
      <c r="AFU45"/>
      <c r="AFV45"/>
      <c r="AFW45"/>
      <c r="AFX45"/>
      <c r="AFY45"/>
      <c r="AFZ45"/>
      <c r="AGA45"/>
      <c r="AGB45"/>
      <c r="AGC45"/>
      <c r="AGD45"/>
      <c r="AGE45"/>
      <c r="AGF45"/>
      <c r="AGG45"/>
      <c r="AGH45"/>
      <c r="AGI45"/>
      <c r="AGJ45"/>
      <c r="AGK45"/>
      <c r="AGL45"/>
      <c r="AGM45"/>
      <c r="AGN45"/>
      <c r="AGO45"/>
      <c r="AGP45"/>
      <c r="AGQ45"/>
      <c r="AGR45"/>
      <c r="AGS45"/>
      <c r="AGT45"/>
      <c r="AGU45"/>
      <c r="AGV45"/>
      <c r="AGW45"/>
      <c r="AGX45"/>
      <c r="AGY45"/>
      <c r="AGZ45"/>
      <c r="AHA45"/>
      <c r="AHB45"/>
      <c r="AHC45"/>
      <c r="AHD45"/>
      <c r="AHE45"/>
      <c r="AHF45"/>
      <c r="AHG45"/>
      <c r="AHH45"/>
      <c r="AHI45"/>
      <c r="AHJ45"/>
      <c r="AHK45"/>
      <c r="AHL45"/>
      <c r="AHM45"/>
      <c r="AHN45"/>
      <c r="AHO45"/>
      <c r="AHP45"/>
      <c r="AHQ45"/>
      <c r="AHR45"/>
      <c r="AHS45"/>
      <c r="AHT45"/>
      <c r="AHU45"/>
      <c r="AHV45"/>
      <c r="AHW45"/>
      <c r="AHX45"/>
      <c r="AHY45"/>
      <c r="AHZ45"/>
      <c r="AIA45"/>
      <c r="AIB45"/>
      <c r="AIC45"/>
      <c r="AID45"/>
      <c r="AIE45"/>
      <c r="AIF45"/>
      <c r="AIG45"/>
      <c r="AIH45"/>
      <c r="AII45"/>
      <c r="AIJ45"/>
      <c r="AIK45"/>
      <c r="AIL45"/>
      <c r="AIM45"/>
      <c r="AIN45"/>
      <c r="AIO45"/>
      <c r="AIP45"/>
      <c r="AIQ45"/>
      <c r="AIR45"/>
      <c r="AIS45"/>
      <c r="AIT45"/>
      <c r="AIU45"/>
      <c r="AIV45"/>
      <c r="AIW45"/>
      <c r="AIX45"/>
      <c r="AIY45"/>
      <c r="AIZ45"/>
      <c r="AJA45"/>
      <c r="AJB45"/>
      <c r="AJC45"/>
      <c r="AJD45"/>
      <c r="AJE45"/>
      <c r="AJF45"/>
      <c r="AJG45"/>
      <c r="AJH45"/>
      <c r="AJI45"/>
      <c r="AJJ45"/>
      <c r="AJK45"/>
      <c r="AJL45"/>
      <c r="AJM45"/>
      <c r="AJN45"/>
      <c r="AJO45"/>
      <c r="AJP45"/>
      <c r="AJQ45"/>
      <c r="AJR45"/>
      <c r="AJS45"/>
      <c r="AJT45"/>
      <c r="AJU45"/>
      <c r="AJV45"/>
      <c r="AJW45"/>
      <c r="AJX45"/>
      <c r="AJY45"/>
      <c r="AJZ45"/>
      <c r="AKA45"/>
      <c r="AKB45"/>
      <c r="AKC45"/>
      <c r="AKD45"/>
      <c r="AKE45"/>
      <c r="AKF45"/>
      <c r="AKG45"/>
      <c r="AKH45"/>
      <c r="AKI45"/>
      <c r="AKJ45"/>
      <c r="AKK45"/>
      <c r="AKL45"/>
      <c r="AKM45"/>
      <c r="AKN45"/>
      <c r="AKO45"/>
      <c r="AKP45"/>
      <c r="AKQ45"/>
      <c r="AKR45"/>
      <c r="AKS45"/>
      <c r="AKT45"/>
      <c r="AKU45"/>
      <c r="AKV45"/>
      <c r="AKW45"/>
      <c r="AKX45"/>
      <c r="AKY45"/>
      <c r="AKZ45"/>
      <c r="ALA45"/>
      <c r="ALB45"/>
      <c r="ALC45"/>
      <c r="ALD45"/>
      <c r="ALE45"/>
      <c r="ALF45"/>
      <c r="ALG45"/>
      <c r="ALH45"/>
      <c r="ALI45"/>
      <c r="ALJ45"/>
      <c r="ALK45"/>
      <c r="ALL45"/>
      <c r="ALM45"/>
      <c r="ALN45"/>
      <c r="ALO45"/>
      <c r="ALP45"/>
      <c r="ALQ45"/>
      <c r="ALR45"/>
      <c r="ALS45"/>
      <c r="ALT45"/>
      <c r="ALU45"/>
      <c r="ALV45"/>
      <c r="ALW45"/>
      <c r="ALX45"/>
      <c r="ALY45"/>
      <c r="ALZ45"/>
      <c r="AMA45"/>
      <c r="AMB45"/>
      <c r="AMC45"/>
      <c r="AMD45"/>
    </row>
    <row r="46" spans="1:1018" ht="14.25" x14ac:dyDescent="0.45">
      <c r="A46" s="22" t="s">
        <v>82</v>
      </c>
      <c r="B46" s="23" t="s">
        <v>83</v>
      </c>
      <c r="C46" s="22" t="s">
        <v>15</v>
      </c>
      <c r="D46" s="22">
        <v>1</v>
      </c>
      <c r="E46" s="24">
        <v>26.409999999999997</v>
      </c>
      <c r="F46" s="24">
        <f>E46*D46</f>
        <v>26.409999999999997</v>
      </c>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row>
    <row r="47" spans="1:1018" s="17" customFormat="1" ht="14.25" x14ac:dyDescent="0.45">
      <c r="A47" s="22" t="s">
        <v>84</v>
      </c>
      <c r="B47" s="23" t="s">
        <v>85</v>
      </c>
      <c r="C47" s="22" t="s">
        <v>15</v>
      </c>
      <c r="D47" s="22">
        <v>1</v>
      </c>
      <c r="E47" s="24">
        <v>51.50333333333333</v>
      </c>
      <c r="F47" s="24">
        <f>E47*D47</f>
        <v>51.50333333333333</v>
      </c>
    </row>
    <row r="48" spans="1:1018" s="17" customFormat="1" ht="14.25" x14ac:dyDescent="0.45">
      <c r="A48" s="22" t="s">
        <v>86</v>
      </c>
      <c r="B48" s="23" t="s">
        <v>87</v>
      </c>
      <c r="C48" s="22" t="s">
        <v>15</v>
      </c>
      <c r="D48" s="22">
        <v>1</v>
      </c>
      <c r="E48" s="24">
        <v>10.513333333333334</v>
      </c>
      <c r="F48" s="24">
        <f>E48*D48</f>
        <v>10.513333333333334</v>
      </c>
      <c r="AMC48" s="19"/>
      <c r="AMD48" s="19"/>
    </row>
    <row r="49" spans="1:1018" s="17" customFormat="1" ht="14.25" x14ac:dyDescent="0.45">
      <c r="A49" s="22" t="s">
        <v>88</v>
      </c>
      <c r="B49" s="23" t="s">
        <v>89</v>
      </c>
      <c r="C49" s="22" t="s">
        <v>15</v>
      </c>
      <c r="D49" s="22">
        <v>1</v>
      </c>
      <c r="E49" s="24">
        <v>30.13</v>
      </c>
      <c r="F49" s="24">
        <f>E49*D49</f>
        <v>30.13</v>
      </c>
      <c r="AMC49" s="19"/>
      <c r="AMD49" s="19"/>
    </row>
    <row r="50" spans="1:1018" s="17" customFormat="1" ht="28.5" x14ac:dyDescent="0.45">
      <c r="A50" s="22" t="s">
        <v>90</v>
      </c>
      <c r="B50" s="23" t="s">
        <v>91</v>
      </c>
      <c r="C50" s="22" t="s">
        <v>15</v>
      </c>
      <c r="D50" s="22">
        <v>1</v>
      </c>
      <c r="E50" s="24">
        <v>18.546666666666667</v>
      </c>
      <c r="F50" s="24">
        <f>E50*D50</f>
        <v>18.546666666666667</v>
      </c>
      <c r="AMC50" s="19"/>
      <c r="AMD50" s="19"/>
    </row>
    <row r="51" spans="1:1018" s="17" customFormat="1" ht="28.5" x14ac:dyDescent="0.45">
      <c r="A51" s="22" t="s">
        <v>92</v>
      </c>
      <c r="B51" s="23" t="s">
        <v>93</v>
      </c>
      <c r="C51" s="22" t="s">
        <v>15</v>
      </c>
      <c r="D51" s="22">
        <v>1</v>
      </c>
      <c r="E51" s="24">
        <v>31.236666666666668</v>
      </c>
      <c r="F51" s="24">
        <f>E51*D51</f>
        <v>31.236666666666668</v>
      </c>
      <c r="AMC51" s="19"/>
      <c r="AMD51" s="19"/>
    </row>
    <row r="52" spans="1:1018" s="17" customFormat="1" ht="28.5" x14ac:dyDescent="0.45">
      <c r="A52" s="22" t="s">
        <v>94</v>
      </c>
      <c r="B52" s="23" t="s">
        <v>95</v>
      </c>
      <c r="C52" s="22" t="s">
        <v>15</v>
      </c>
      <c r="D52" s="22">
        <v>1</v>
      </c>
      <c r="E52" s="24">
        <v>18.739999999999998</v>
      </c>
      <c r="F52" s="24">
        <f>E52*D52</f>
        <v>18.739999999999998</v>
      </c>
      <c r="AMC52" s="19"/>
      <c r="AMD52" s="19"/>
    </row>
    <row r="53" spans="1:1018" s="17" customFormat="1" ht="14.25" x14ac:dyDescent="0.45">
      <c r="A53" s="22" t="s">
        <v>96</v>
      </c>
      <c r="B53" s="23" t="s">
        <v>97</v>
      </c>
      <c r="C53" s="22" t="s">
        <v>15</v>
      </c>
      <c r="D53" s="22">
        <v>1</v>
      </c>
      <c r="E53" s="24">
        <v>10.416666666666666</v>
      </c>
      <c r="F53" s="24">
        <f>E53*D53</f>
        <v>10.416666666666666</v>
      </c>
      <c r="AMC53" s="19"/>
      <c r="AMD53" s="19"/>
    </row>
    <row r="54" spans="1:1018" s="17" customFormat="1" ht="14.25" x14ac:dyDescent="0.45">
      <c r="A54" s="22" t="s">
        <v>98</v>
      </c>
      <c r="B54" s="23" t="s">
        <v>99</v>
      </c>
      <c r="C54" s="22" t="s">
        <v>15</v>
      </c>
      <c r="D54" s="22">
        <v>1</v>
      </c>
      <c r="E54" s="24">
        <v>24.179999999999996</v>
      </c>
      <c r="F54" s="24">
        <f>E54*D54</f>
        <v>24.179999999999996</v>
      </c>
      <c r="AMC54" s="19"/>
      <c r="AMD54" s="19"/>
    </row>
    <row r="55" spans="1:1018" s="17" customFormat="1" ht="28.5" x14ac:dyDescent="0.45">
      <c r="A55" s="22" t="s">
        <v>100</v>
      </c>
      <c r="B55" s="23" t="s">
        <v>101</v>
      </c>
      <c r="C55" s="22" t="s">
        <v>15</v>
      </c>
      <c r="D55" s="22">
        <v>1</v>
      </c>
      <c r="E55" s="24">
        <v>23.636666666666667</v>
      </c>
      <c r="F55" s="24">
        <f>E55*D55</f>
        <v>23.636666666666667</v>
      </c>
      <c r="AMC55" s="19"/>
      <c r="AMD55" s="19"/>
    </row>
    <row r="56" spans="1:1018" s="17" customFormat="1" ht="42.75" x14ac:dyDescent="0.45">
      <c r="A56" s="22" t="s">
        <v>102</v>
      </c>
      <c r="B56" s="23" t="s">
        <v>103</v>
      </c>
      <c r="C56" s="22" t="s">
        <v>15</v>
      </c>
      <c r="D56" s="22">
        <v>1</v>
      </c>
      <c r="E56" s="24">
        <v>105.5</v>
      </c>
      <c r="F56" s="24">
        <f>E56*D56</f>
        <v>105.5</v>
      </c>
      <c r="AMC56" s="19"/>
      <c r="AMD56" s="19"/>
    </row>
    <row r="57" spans="1:1018" s="17" customFormat="1" ht="14.25" x14ac:dyDescent="0.45">
      <c r="A57" s="22" t="s">
        <v>104</v>
      </c>
      <c r="B57" s="23" t="s">
        <v>105</v>
      </c>
      <c r="C57" s="22" t="s">
        <v>15</v>
      </c>
      <c r="D57" s="22">
        <v>1</v>
      </c>
      <c r="E57" s="24">
        <v>85.926666666666677</v>
      </c>
      <c r="F57" s="24">
        <f>E57*D57</f>
        <v>85.926666666666677</v>
      </c>
      <c r="AMC57" s="19"/>
      <c r="AMD57" s="19"/>
    </row>
    <row r="58" spans="1:1018" s="17" customFormat="1" ht="14.25" x14ac:dyDescent="0.45">
      <c r="A58" s="22" t="s">
        <v>106</v>
      </c>
      <c r="B58" s="23" t="s">
        <v>107</v>
      </c>
      <c r="C58" s="22" t="s">
        <v>15</v>
      </c>
      <c r="D58" s="22">
        <v>1</v>
      </c>
      <c r="E58" s="24">
        <v>34.963333333333331</v>
      </c>
      <c r="F58" s="24">
        <f>E58*D58</f>
        <v>34.963333333333331</v>
      </c>
      <c r="AMC58" s="19"/>
      <c r="AMD58" s="19"/>
    </row>
    <row r="59" spans="1:1018" s="17" customFormat="1" ht="28.5" x14ac:dyDescent="0.45">
      <c r="A59" s="22" t="s">
        <v>108</v>
      </c>
      <c r="B59" s="23" t="s">
        <v>109</v>
      </c>
      <c r="C59" s="22" t="s">
        <v>15</v>
      </c>
      <c r="D59" s="22">
        <v>1</v>
      </c>
      <c r="E59" s="24">
        <v>176.20000000000002</v>
      </c>
      <c r="F59" s="24">
        <f>E59*D59</f>
        <v>176.20000000000002</v>
      </c>
      <c r="AMC59" s="19"/>
      <c r="AMD59" s="19"/>
    </row>
    <row r="60" spans="1:1018" s="17" customFormat="1" ht="99.75" x14ac:dyDescent="0.45">
      <c r="A60" s="22" t="s">
        <v>110</v>
      </c>
      <c r="B60" s="23" t="s">
        <v>111</v>
      </c>
      <c r="C60" s="22" t="s">
        <v>15</v>
      </c>
      <c r="D60" s="22">
        <v>1</v>
      </c>
      <c r="E60" s="24">
        <v>38.296666666666674</v>
      </c>
      <c r="F60" s="24">
        <f>E60*D60</f>
        <v>38.296666666666674</v>
      </c>
      <c r="AMC60" s="19"/>
      <c r="AMD60" s="19"/>
    </row>
    <row r="61" spans="1:1018" s="17" customFormat="1" ht="14.25" x14ac:dyDescent="0.45">
      <c r="A61" s="22" t="s">
        <v>112</v>
      </c>
      <c r="B61" s="23" t="s">
        <v>113</v>
      </c>
      <c r="C61" s="22" t="s">
        <v>15</v>
      </c>
      <c r="D61" s="22">
        <v>1</v>
      </c>
      <c r="E61" s="24">
        <v>39.866666666666667</v>
      </c>
      <c r="F61" s="24">
        <f>E61*D61</f>
        <v>39.866666666666667</v>
      </c>
      <c r="AMC61" s="19"/>
      <c r="AMD61" s="19"/>
    </row>
    <row r="62" spans="1:1018" s="17" customFormat="1" ht="14.25" x14ac:dyDescent="0.45">
      <c r="A62" s="22" t="s">
        <v>114</v>
      </c>
      <c r="B62" s="23" t="s">
        <v>115</v>
      </c>
      <c r="C62" s="22" t="s">
        <v>15</v>
      </c>
      <c r="D62" s="22">
        <v>1</v>
      </c>
      <c r="E62" s="24">
        <v>26.236666666666668</v>
      </c>
      <c r="F62" s="24">
        <f>E62*D62</f>
        <v>26.236666666666668</v>
      </c>
      <c r="AMC62" s="19"/>
      <c r="AMD62" s="19"/>
    </row>
    <row r="63" spans="1:1018" ht="14.25" x14ac:dyDescent="0.45">
      <c r="A63" s="9"/>
      <c r="B63" s="9"/>
      <c r="C63" s="9"/>
      <c r="D63" s="9"/>
      <c r="E63" s="9"/>
      <c r="F63" s="9"/>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c r="ADV63"/>
      <c r="ADW63"/>
      <c r="ADX63"/>
      <c r="ADY63"/>
      <c r="ADZ63"/>
      <c r="AEA63"/>
      <c r="AEB63"/>
      <c r="AEC63"/>
      <c r="AED63"/>
      <c r="AEE63"/>
      <c r="AEF63"/>
      <c r="AEG63"/>
      <c r="AEH63"/>
      <c r="AEI63"/>
      <c r="AEJ63"/>
      <c r="AEK63"/>
      <c r="AEL63"/>
      <c r="AEM63"/>
      <c r="AEN63"/>
      <c r="AEO63"/>
      <c r="AEP63"/>
      <c r="AEQ63"/>
      <c r="AER63"/>
      <c r="AES63"/>
      <c r="AET63"/>
      <c r="AEU63"/>
      <c r="AEV63"/>
      <c r="AEW63"/>
      <c r="AEX63"/>
      <c r="AEY63"/>
      <c r="AEZ63"/>
      <c r="AFA63"/>
      <c r="AFB63"/>
      <c r="AFC63"/>
      <c r="AFD63"/>
      <c r="AFE63"/>
      <c r="AFF63"/>
      <c r="AFG63"/>
      <c r="AFH63"/>
      <c r="AFI63"/>
      <c r="AFJ63"/>
      <c r="AFK63"/>
      <c r="AFL63"/>
      <c r="AFM63"/>
      <c r="AFN63"/>
      <c r="AFO63"/>
      <c r="AFP63"/>
      <c r="AFQ63"/>
      <c r="AFR63"/>
      <c r="AFS63"/>
      <c r="AFT63"/>
      <c r="AFU63"/>
      <c r="AFV63"/>
      <c r="AFW63"/>
      <c r="AFX63"/>
      <c r="AFY63"/>
      <c r="AFZ63"/>
      <c r="AGA63"/>
      <c r="AGB63"/>
      <c r="AGC63"/>
      <c r="AGD63"/>
      <c r="AGE63"/>
      <c r="AGF63"/>
      <c r="AGG63"/>
      <c r="AGH63"/>
      <c r="AGI63"/>
      <c r="AGJ63"/>
      <c r="AGK63"/>
      <c r="AGL63"/>
      <c r="AGM63"/>
      <c r="AGN63"/>
      <c r="AGO63"/>
      <c r="AGP63"/>
      <c r="AGQ63"/>
      <c r="AGR63"/>
      <c r="AGS63"/>
      <c r="AGT63"/>
      <c r="AGU63"/>
      <c r="AGV63"/>
      <c r="AGW63"/>
      <c r="AGX63"/>
      <c r="AGY63"/>
      <c r="AGZ63"/>
      <c r="AHA63"/>
      <c r="AHB63"/>
      <c r="AHC63"/>
      <c r="AHD63"/>
      <c r="AHE63"/>
      <c r="AHF63"/>
      <c r="AHG63"/>
      <c r="AHH63"/>
      <c r="AHI63"/>
      <c r="AHJ63"/>
      <c r="AHK63"/>
      <c r="AHL63"/>
      <c r="AHM63"/>
      <c r="AHN63"/>
      <c r="AHO63"/>
      <c r="AHP63"/>
      <c r="AHQ63"/>
      <c r="AHR63"/>
      <c r="AHS63"/>
      <c r="AHT63"/>
      <c r="AHU63"/>
      <c r="AHV63"/>
      <c r="AHW63"/>
      <c r="AHX63"/>
      <c r="AHY63"/>
      <c r="AHZ63"/>
      <c r="AIA63"/>
      <c r="AIB63"/>
      <c r="AIC63"/>
      <c r="AID63"/>
      <c r="AIE63"/>
      <c r="AIF63"/>
      <c r="AIG63"/>
      <c r="AIH63"/>
      <c r="AII63"/>
      <c r="AIJ63"/>
      <c r="AIK63"/>
      <c r="AIL63"/>
      <c r="AIM63"/>
      <c r="AIN63"/>
      <c r="AIO63"/>
      <c r="AIP63"/>
      <c r="AIQ63"/>
      <c r="AIR63"/>
      <c r="AIS63"/>
      <c r="AIT63"/>
      <c r="AIU63"/>
      <c r="AIV63"/>
      <c r="AIW63"/>
      <c r="AIX63"/>
      <c r="AIY63"/>
      <c r="AIZ63"/>
      <c r="AJA63"/>
      <c r="AJB63"/>
      <c r="AJC63"/>
      <c r="AJD63"/>
      <c r="AJE63"/>
      <c r="AJF63"/>
      <c r="AJG63"/>
      <c r="AJH63"/>
      <c r="AJI63"/>
      <c r="AJJ63"/>
      <c r="AJK63"/>
      <c r="AJL63"/>
      <c r="AJM63"/>
      <c r="AJN63"/>
      <c r="AJO63"/>
      <c r="AJP63"/>
      <c r="AJQ63"/>
      <c r="AJR63"/>
      <c r="AJS63"/>
      <c r="AJT63"/>
      <c r="AJU63"/>
      <c r="AJV63"/>
      <c r="AJW63"/>
      <c r="AJX63"/>
      <c r="AJY63"/>
      <c r="AJZ63"/>
      <c r="AKA63"/>
      <c r="AKB63"/>
      <c r="AKC63"/>
      <c r="AKD63"/>
      <c r="AKE63"/>
      <c r="AKF63"/>
      <c r="AKG63"/>
      <c r="AKH63"/>
      <c r="AKI63"/>
      <c r="AKJ63"/>
      <c r="AKK63"/>
      <c r="AKL63"/>
      <c r="AKM63"/>
      <c r="AKN63"/>
      <c r="AKO63"/>
      <c r="AKP63"/>
      <c r="AKQ63"/>
      <c r="AKR63"/>
      <c r="AKS63"/>
      <c r="AKT63"/>
      <c r="AKU63"/>
      <c r="AKV63"/>
      <c r="AKW63"/>
      <c r="AKX63"/>
      <c r="AKY63"/>
      <c r="AKZ63"/>
      <c r="ALA63"/>
      <c r="ALB63"/>
      <c r="ALC63"/>
      <c r="ALD63"/>
      <c r="ALE63"/>
      <c r="ALF63"/>
      <c r="ALG63"/>
      <c r="ALH63"/>
      <c r="ALI63"/>
      <c r="ALJ63"/>
      <c r="ALK63"/>
      <c r="ALL63"/>
      <c r="ALM63"/>
      <c r="ALN63"/>
      <c r="ALO63"/>
      <c r="ALP63"/>
      <c r="ALQ63"/>
      <c r="ALR63"/>
      <c r="ALS63"/>
      <c r="ALT63"/>
      <c r="ALU63"/>
      <c r="ALV63"/>
      <c r="ALW63"/>
      <c r="ALX63"/>
      <c r="ALY63"/>
      <c r="ALZ63"/>
      <c r="AMA63"/>
      <c r="AMB63"/>
      <c r="AMC63" s="19"/>
      <c r="AMD63" s="19"/>
    </row>
    <row r="64" spans="1:1018" ht="28.9" customHeight="1" x14ac:dyDescent="0.45">
      <c r="A64" s="11" t="s">
        <v>116</v>
      </c>
      <c r="B64" s="11"/>
      <c r="C64" s="11"/>
      <c r="D64" s="11"/>
      <c r="E64" s="11"/>
      <c r="F64" s="11"/>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c r="ADV64"/>
      <c r="ADW64"/>
      <c r="ADX64"/>
      <c r="ADY64"/>
      <c r="ADZ64"/>
      <c r="AEA64"/>
      <c r="AEB64"/>
      <c r="AEC64"/>
      <c r="AED64"/>
      <c r="AEE64"/>
      <c r="AEF64"/>
      <c r="AEG64"/>
      <c r="AEH64"/>
      <c r="AEI64"/>
      <c r="AEJ64"/>
      <c r="AEK64"/>
      <c r="AEL64"/>
      <c r="AEM64"/>
      <c r="AEN64"/>
      <c r="AEO64"/>
      <c r="AEP64"/>
      <c r="AEQ64"/>
      <c r="AER64"/>
      <c r="AES64"/>
      <c r="AET64"/>
      <c r="AEU64"/>
      <c r="AEV64"/>
      <c r="AEW64"/>
      <c r="AEX64"/>
      <c r="AEY64"/>
      <c r="AEZ64"/>
      <c r="AFA64"/>
      <c r="AFB64"/>
      <c r="AFC64"/>
      <c r="AFD64"/>
      <c r="AFE64"/>
      <c r="AFF64"/>
      <c r="AFG64"/>
      <c r="AFH64"/>
      <c r="AFI64"/>
      <c r="AFJ64"/>
      <c r="AFK64"/>
      <c r="AFL64"/>
      <c r="AFM64"/>
      <c r="AFN64"/>
      <c r="AFO64"/>
      <c r="AFP64"/>
      <c r="AFQ64"/>
      <c r="AFR64"/>
      <c r="AFS64"/>
      <c r="AFT64"/>
      <c r="AFU64"/>
      <c r="AFV64"/>
      <c r="AFW64"/>
      <c r="AFX64"/>
      <c r="AFY64"/>
      <c r="AFZ64"/>
      <c r="AGA64"/>
      <c r="AGB64"/>
      <c r="AGC64"/>
      <c r="AGD64"/>
      <c r="AGE64"/>
      <c r="AGF64"/>
      <c r="AGG64"/>
      <c r="AGH64"/>
      <c r="AGI64"/>
      <c r="AGJ64"/>
      <c r="AGK64"/>
      <c r="AGL64"/>
      <c r="AGM64"/>
      <c r="AGN64"/>
      <c r="AGO64"/>
      <c r="AGP64"/>
      <c r="AGQ64"/>
      <c r="AGR64"/>
      <c r="AGS64"/>
      <c r="AGT64"/>
      <c r="AGU64"/>
      <c r="AGV64"/>
      <c r="AGW64"/>
      <c r="AGX64"/>
      <c r="AGY64"/>
      <c r="AGZ64"/>
      <c r="AHA64"/>
      <c r="AHB64"/>
      <c r="AHC64"/>
      <c r="AHD64"/>
      <c r="AHE64"/>
      <c r="AHF64"/>
      <c r="AHG64"/>
      <c r="AHH64"/>
      <c r="AHI64"/>
      <c r="AHJ64"/>
      <c r="AHK64"/>
      <c r="AHL64"/>
      <c r="AHM64"/>
      <c r="AHN64"/>
      <c r="AHO64"/>
      <c r="AHP64"/>
      <c r="AHQ64"/>
      <c r="AHR64"/>
      <c r="AHS64"/>
      <c r="AHT64"/>
      <c r="AHU64"/>
      <c r="AHV64"/>
      <c r="AHW64"/>
      <c r="AHX64"/>
      <c r="AHY64"/>
      <c r="AHZ64"/>
      <c r="AIA64"/>
      <c r="AIB64"/>
      <c r="AIC64"/>
      <c r="AID64"/>
      <c r="AIE64"/>
      <c r="AIF64"/>
      <c r="AIG64"/>
      <c r="AIH64"/>
      <c r="AII64"/>
      <c r="AIJ64"/>
      <c r="AIK64"/>
      <c r="AIL64"/>
      <c r="AIM64"/>
      <c r="AIN64"/>
      <c r="AIO64"/>
      <c r="AIP64"/>
      <c r="AIQ64"/>
      <c r="AIR64"/>
      <c r="AIS64"/>
      <c r="AIT64"/>
      <c r="AIU64"/>
      <c r="AIV64"/>
      <c r="AIW64"/>
      <c r="AIX64"/>
      <c r="AIY64"/>
      <c r="AIZ64"/>
      <c r="AJA64"/>
      <c r="AJB64"/>
      <c r="AJC64"/>
      <c r="AJD64"/>
      <c r="AJE64"/>
      <c r="AJF64"/>
      <c r="AJG64"/>
      <c r="AJH64"/>
      <c r="AJI64"/>
      <c r="AJJ64"/>
      <c r="AJK64"/>
      <c r="AJL64"/>
      <c r="AJM64"/>
      <c r="AJN64"/>
      <c r="AJO64"/>
      <c r="AJP64"/>
      <c r="AJQ64"/>
      <c r="AJR64"/>
      <c r="AJS64"/>
      <c r="AJT64"/>
      <c r="AJU64"/>
      <c r="AJV64"/>
      <c r="AJW64"/>
      <c r="AJX64"/>
      <c r="AJY64"/>
      <c r="AJZ64"/>
      <c r="AKA64"/>
      <c r="AKB64"/>
      <c r="AKC64"/>
      <c r="AKD64"/>
      <c r="AKE64"/>
      <c r="AKF64"/>
      <c r="AKG64"/>
      <c r="AKH64"/>
      <c r="AKI64"/>
      <c r="AKJ64"/>
      <c r="AKK64"/>
      <c r="AKL64"/>
      <c r="AKM64"/>
      <c r="AKN64"/>
      <c r="AKO64"/>
      <c r="AKP64"/>
      <c r="AKQ64"/>
      <c r="AKR64"/>
      <c r="AKS64"/>
      <c r="AKT64"/>
      <c r="AKU64"/>
      <c r="AKV64"/>
      <c r="AKW64"/>
      <c r="AKX64"/>
      <c r="AKY64"/>
      <c r="AKZ64"/>
      <c r="ALA64"/>
      <c r="ALB64"/>
      <c r="ALC64"/>
      <c r="ALD64"/>
      <c r="ALE64"/>
      <c r="ALF64"/>
      <c r="ALG64"/>
      <c r="ALH64"/>
      <c r="ALI64"/>
      <c r="ALJ64"/>
      <c r="ALK64"/>
      <c r="ALL64"/>
      <c r="ALM64"/>
      <c r="ALN64"/>
      <c r="ALO64"/>
      <c r="ALP64"/>
      <c r="ALQ64"/>
      <c r="ALR64"/>
      <c r="ALS64"/>
      <c r="ALT64"/>
      <c r="ALU64"/>
      <c r="ALV64"/>
      <c r="ALW64"/>
      <c r="ALX64"/>
      <c r="ALY64"/>
      <c r="ALZ64"/>
      <c r="AMA64"/>
      <c r="AMB64"/>
      <c r="AMC64" s="19"/>
      <c r="AMD64" s="19"/>
    </row>
    <row r="65" spans="1:1018" ht="28.5" x14ac:dyDescent="0.45">
      <c r="A65" s="20" t="s">
        <v>7</v>
      </c>
      <c r="B65" s="20" t="s">
        <v>8</v>
      </c>
      <c r="C65" s="20" t="s">
        <v>9</v>
      </c>
      <c r="D65" s="20" t="s">
        <v>10</v>
      </c>
      <c r="E65" s="21" t="s">
        <v>11</v>
      </c>
      <c r="F65" s="21" t="s">
        <v>12</v>
      </c>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c r="ADV65"/>
      <c r="ADW65"/>
      <c r="ADX65"/>
      <c r="ADY65"/>
      <c r="ADZ65"/>
      <c r="AEA65"/>
      <c r="AEB65"/>
      <c r="AEC65"/>
      <c r="AED65"/>
      <c r="AEE65"/>
      <c r="AEF65"/>
      <c r="AEG65"/>
      <c r="AEH65"/>
      <c r="AEI65"/>
      <c r="AEJ65"/>
      <c r="AEK65"/>
      <c r="AEL65"/>
      <c r="AEM65"/>
      <c r="AEN65"/>
      <c r="AEO65"/>
      <c r="AEP65"/>
      <c r="AEQ65"/>
      <c r="AER65"/>
      <c r="AES65"/>
      <c r="AET65"/>
      <c r="AEU65"/>
      <c r="AEV65"/>
      <c r="AEW65"/>
      <c r="AEX65"/>
      <c r="AEY65"/>
      <c r="AEZ65"/>
      <c r="AFA65"/>
      <c r="AFB65"/>
      <c r="AFC65"/>
      <c r="AFD65"/>
      <c r="AFE65"/>
      <c r="AFF65"/>
      <c r="AFG65"/>
      <c r="AFH65"/>
      <c r="AFI65"/>
      <c r="AFJ65"/>
      <c r="AFK65"/>
      <c r="AFL65"/>
      <c r="AFM65"/>
      <c r="AFN65"/>
      <c r="AFO65"/>
      <c r="AFP65"/>
      <c r="AFQ65"/>
      <c r="AFR65"/>
      <c r="AFS65"/>
      <c r="AFT65"/>
      <c r="AFU65"/>
      <c r="AFV65"/>
      <c r="AFW65"/>
      <c r="AFX65"/>
      <c r="AFY65"/>
      <c r="AFZ65"/>
      <c r="AGA65"/>
      <c r="AGB65"/>
      <c r="AGC65"/>
      <c r="AGD65"/>
      <c r="AGE65"/>
      <c r="AGF65"/>
      <c r="AGG65"/>
      <c r="AGH65"/>
      <c r="AGI65"/>
      <c r="AGJ65"/>
      <c r="AGK65"/>
      <c r="AGL65"/>
      <c r="AGM65"/>
      <c r="AGN65"/>
      <c r="AGO65"/>
      <c r="AGP65"/>
      <c r="AGQ65"/>
      <c r="AGR65"/>
      <c r="AGS65"/>
      <c r="AGT65"/>
      <c r="AGU65"/>
      <c r="AGV65"/>
      <c r="AGW65"/>
      <c r="AGX65"/>
      <c r="AGY65"/>
      <c r="AGZ65"/>
      <c r="AHA65"/>
      <c r="AHB65"/>
      <c r="AHC65"/>
      <c r="AHD65"/>
      <c r="AHE65"/>
      <c r="AHF65"/>
      <c r="AHG65"/>
      <c r="AHH65"/>
      <c r="AHI65"/>
      <c r="AHJ65"/>
      <c r="AHK65"/>
      <c r="AHL65"/>
      <c r="AHM65"/>
      <c r="AHN65"/>
      <c r="AHO65"/>
      <c r="AHP65"/>
      <c r="AHQ65"/>
      <c r="AHR65"/>
      <c r="AHS65"/>
      <c r="AHT65"/>
      <c r="AHU65"/>
      <c r="AHV65"/>
      <c r="AHW65"/>
      <c r="AHX65"/>
      <c r="AHY65"/>
      <c r="AHZ65"/>
      <c r="AIA65"/>
      <c r="AIB65"/>
      <c r="AIC65"/>
      <c r="AID65"/>
      <c r="AIE65"/>
      <c r="AIF65"/>
      <c r="AIG65"/>
      <c r="AIH65"/>
      <c r="AII65"/>
      <c r="AIJ65"/>
      <c r="AIK65"/>
      <c r="AIL65"/>
      <c r="AIM65"/>
      <c r="AIN65"/>
      <c r="AIO65"/>
      <c r="AIP65"/>
      <c r="AIQ65"/>
      <c r="AIR65"/>
      <c r="AIS65"/>
      <c r="AIT65"/>
      <c r="AIU65"/>
      <c r="AIV65"/>
      <c r="AIW65"/>
      <c r="AIX65"/>
      <c r="AIY65"/>
      <c r="AIZ65"/>
      <c r="AJA65"/>
      <c r="AJB65"/>
      <c r="AJC65"/>
      <c r="AJD65"/>
      <c r="AJE65"/>
      <c r="AJF65"/>
      <c r="AJG65"/>
      <c r="AJH65"/>
      <c r="AJI65"/>
      <c r="AJJ65"/>
      <c r="AJK65"/>
      <c r="AJL65"/>
      <c r="AJM65"/>
      <c r="AJN65"/>
      <c r="AJO65"/>
      <c r="AJP65"/>
      <c r="AJQ65"/>
      <c r="AJR65"/>
      <c r="AJS65"/>
      <c r="AJT65"/>
      <c r="AJU65"/>
      <c r="AJV65"/>
      <c r="AJW65"/>
      <c r="AJX65"/>
      <c r="AJY65"/>
      <c r="AJZ65"/>
      <c r="AKA65"/>
      <c r="AKB65"/>
      <c r="AKC65"/>
      <c r="AKD65"/>
      <c r="AKE65"/>
      <c r="AKF65"/>
      <c r="AKG65"/>
      <c r="AKH65"/>
      <c r="AKI65"/>
      <c r="AKJ65"/>
      <c r="AKK65"/>
      <c r="AKL65"/>
      <c r="AKM65"/>
      <c r="AKN65"/>
      <c r="AKO65"/>
      <c r="AKP65"/>
      <c r="AKQ65"/>
      <c r="AKR65"/>
      <c r="AKS65"/>
      <c r="AKT65"/>
      <c r="AKU65"/>
      <c r="AKV65"/>
      <c r="AKW65"/>
      <c r="AKX65"/>
      <c r="AKY65"/>
      <c r="AKZ65"/>
      <c r="ALA65"/>
      <c r="ALB65"/>
      <c r="ALC65"/>
      <c r="ALD65"/>
      <c r="ALE65"/>
      <c r="ALF65"/>
      <c r="ALG65"/>
      <c r="ALH65"/>
      <c r="ALI65"/>
      <c r="ALJ65"/>
      <c r="ALK65"/>
      <c r="ALL65"/>
      <c r="ALM65"/>
      <c r="ALN65"/>
      <c r="ALO65"/>
      <c r="ALP65"/>
      <c r="ALQ65"/>
      <c r="ALR65"/>
      <c r="ALS65"/>
      <c r="ALT65"/>
      <c r="ALU65"/>
      <c r="ALV65"/>
      <c r="ALW65"/>
      <c r="ALX65"/>
      <c r="ALY65"/>
      <c r="ALZ65"/>
      <c r="AMA65"/>
      <c r="AMB65"/>
      <c r="AMC65" s="19"/>
      <c r="AMD65" s="19"/>
    </row>
    <row r="66" spans="1:1018" ht="42.75" x14ac:dyDescent="0.45">
      <c r="A66" s="22" t="s">
        <v>117</v>
      </c>
      <c r="B66" s="23" t="s">
        <v>118</v>
      </c>
      <c r="C66" s="22" t="s">
        <v>15</v>
      </c>
      <c r="D66" s="22">
        <v>1</v>
      </c>
      <c r="E66" s="24">
        <v>634.06000000000006</v>
      </c>
      <c r="F66" s="24">
        <f>E66*D66</f>
        <v>634.06000000000006</v>
      </c>
      <c r="G66" s="19"/>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c r="ADV66"/>
      <c r="ADW66"/>
      <c r="ADX66"/>
      <c r="ADY66"/>
      <c r="ADZ66"/>
      <c r="AEA66"/>
      <c r="AEB66"/>
      <c r="AEC66"/>
      <c r="AED66"/>
      <c r="AEE66"/>
      <c r="AEF66"/>
      <c r="AEG66"/>
      <c r="AEH66"/>
      <c r="AEI66"/>
      <c r="AEJ66"/>
      <c r="AEK66"/>
      <c r="AEL66"/>
      <c r="AEM66"/>
      <c r="AEN66"/>
      <c r="AEO66"/>
      <c r="AEP66"/>
      <c r="AEQ66"/>
      <c r="AER66"/>
      <c r="AES66"/>
      <c r="AET66"/>
      <c r="AEU66"/>
      <c r="AEV66"/>
      <c r="AEW66"/>
      <c r="AEX66"/>
      <c r="AEY66"/>
      <c r="AEZ66"/>
      <c r="AFA66"/>
      <c r="AFB66"/>
      <c r="AFC66"/>
      <c r="AFD66"/>
      <c r="AFE66"/>
      <c r="AFF66"/>
      <c r="AFG66"/>
      <c r="AFH66"/>
      <c r="AFI66"/>
      <c r="AFJ66"/>
      <c r="AFK66"/>
      <c r="AFL66"/>
      <c r="AFM66"/>
      <c r="AFN66"/>
      <c r="AFO66"/>
      <c r="AFP66"/>
      <c r="AFQ66"/>
      <c r="AFR66"/>
      <c r="AFS66"/>
      <c r="AFT66"/>
      <c r="AFU66"/>
      <c r="AFV66"/>
      <c r="AFW66"/>
      <c r="AFX66"/>
      <c r="AFY66"/>
      <c r="AFZ66"/>
      <c r="AGA66"/>
      <c r="AGB66"/>
      <c r="AGC66"/>
      <c r="AGD66"/>
      <c r="AGE66"/>
      <c r="AGF66"/>
      <c r="AGG66"/>
      <c r="AGH66"/>
      <c r="AGI66"/>
      <c r="AGJ66"/>
      <c r="AGK66"/>
      <c r="AGL66"/>
      <c r="AGM66"/>
      <c r="AGN66"/>
      <c r="AGO66"/>
      <c r="AGP66"/>
      <c r="AGQ66"/>
      <c r="AGR66"/>
      <c r="AGS66"/>
      <c r="AGT66"/>
      <c r="AGU66"/>
      <c r="AGV66"/>
      <c r="AGW66"/>
      <c r="AGX66"/>
      <c r="AGY66"/>
      <c r="AGZ66"/>
      <c r="AHA66"/>
      <c r="AHB66"/>
      <c r="AHC66"/>
      <c r="AHD66"/>
      <c r="AHE66"/>
      <c r="AHF66"/>
      <c r="AHG66"/>
      <c r="AHH66"/>
      <c r="AHI66"/>
      <c r="AHJ66"/>
      <c r="AHK66"/>
      <c r="AHL66"/>
      <c r="AHM66"/>
      <c r="AHN66"/>
      <c r="AHO66"/>
      <c r="AHP66"/>
      <c r="AHQ66"/>
      <c r="AHR66"/>
      <c r="AHS66"/>
      <c r="AHT66"/>
      <c r="AHU66"/>
      <c r="AHV66"/>
      <c r="AHW66"/>
      <c r="AHX66"/>
      <c r="AHY66"/>
      <c r="AHZ66"/>
      <c r="AIA66"/>
      <c r="AIB66"/>
      <c r="AIC66"/>
      <c r="AID66"/>
      <c r="AIE66"/>
      <c r="AIF66"/>
      <c r="AIG66"/>
      <c r="AIH66"/>
      <c r="AII66"/>
      <c r="AIJ66"/>
      <c r="AIK66"/>
      <c r="AIL66"/>
      <c r="AIM66"/>
      <c r="AIN66"/>
      <c r="AIO66"/>
      <c r="AIP66"/>
      <c r="AIQ66"/>
      <c r="AIR66"/>
      <c r="AIS66"/>
      <c r="AIT66"/>
      <c r="AIU66"/>
      <c r="AIV66"/>
      <c r="AIW66"/>
      <c r="AIX66"/>
      <c r="AIY66"/>
      <c r="AIZ66"/>
      <c r="AJA66"/>
      <c r="AJB66"/>
      <c r="AJC66"/>
      <c r="AJD66"/>
      <c r="AJE66"/>
      <c r="AJF66"/>
      <c r="AJG66"/>
      <c r="AJH66"/>
      <c r="AJI66"/>
      <c r="AJJ66"/>
      <c r="AJK66"/>
      <c r="AJL66"/>
      <c r="AJM66"/>
      <c r="AJN66"/>
      <c r="AJO66"/>
      <c r="AJP66"/>
      <c r="AJQ66"/>
      <c r="AJR66"/>
      <c r="AJS66"/>
      <c r="AJT66"/>
      <c r="AJU66"/>
      <c r="AJV66"/>
      <c r="AJW66"/>
      <c r="AJX66"/>
      <c r="AJY66"/>
      <c r="AJZ66"/>
      <c r="AKA66"/>
      <c r="AKB66"/>
      <c r="AKC66"/>
      <c r="AKD66"/>
      <c r="AKE66"/>
      <c r="AKF66"/>
      <c r="AKG66"/>
      <c r="AKH66"/>
      <c r="AKI66"/>
      <c r="AKJ66"/>
      <c r="AKK66"/>
      <c r="AKL66"/>
      <c r="AKM66"/>
      <c r="AKN66"/>
      <c r="AKO66"/>
      <c r="AKP66"/>
      <c r="AKQ66"/>
      <c r="AKR66"/>
      <c r="AKS66"/>
      <c r="AKT66"/>
      <c r="AKU66"/>
      <c r="AKV66"/>
      <c r="AKW66"/>
      <c r="AKX66"/>
      <c r="AKY66"/>
      <c r="AKZ66"/>
      <c r="ALA66"/>
      <c r="ALB66"/>
      <c r="ALC66"/>
      <c r="ALD66"/>
      <c r="ALE66"/>
      <c r="ALF66"/>
      <c r="ALG66"/>
      <c r="ALH66"/>
      <c r="ALI66"/>
      <c r="ALJ66"/>
      <c r="ALK66"/>
      <c r="ALL66"/>
      <c r="ALM66"/>
      <c r="ALN66"/>
      <c r="ALO66"/>
      <c r="ALP66"/>
      <c r="ALQ66"/>
      <c r="ALR66"/>
      <c r="ALS66"/>
      <c r="ALT66"/>
      <c r="ALU66"/>
      <c r="ALV66"/>
      <c r="ALW66"/>
      <c r="ALX66"/>
      <c r="ALY66"/>
      <c r="ALZ66"/>
      <c r="AMA66"/>
      <c r="AMB66"/>
      <c r="AMC66" s="19"/>
      <c r="AMD66" s="19"/>
    </row>
    <row r="67" spans="1:1018" ht="28.5" x14ac:dyDescent="0.45">
      <c r="A67" s="22" t="s">
        <v>119</v>
      </c>
      <c r="B67" s="23" t="s">
        <v>120</v>
      </c>
      <c r="C67" s="22" t="s">
        <v>15</v>
      </c>
      <c r="D67" s="22">
        <v>1</v>
      </c>
      <c r="E67" s="24">
        <v>92.316666666666663</v>
      </c>
      <c r="F67" s="24">
        <f>E67*D67</f>
        <v>92.316666666666663</v>
      </c>
      <c r="G67" s="19"/>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c r="ADV67"/>
      <c r="ADW67"/>
      <c r="ADX67"/>
      <c r="ADY67"/>
      <c r="ADZ67"/>
      <c r="AEA67"/>
      <c r="AEB67"/>
      <c r="AEC67"/>
      <c r="AED67"/>
      <c r="AEE67"/>
      <c r="AEF67"/>
      <c r="AEG67"/>
      <c r="AEH67"/>
      <c r="AEI67"/>
      <c r="AEJ67"/>
      <c r="AEK67"/>
      <c r="AEL67"/>
      <c r="AEM67"/>
      <c r="AEN67"/>
      <c r="AEO67"/>
      <c r="AEP67"/>
      <c r="AEQ67"/>
      <c r="AER67"/>
      <c r="AES67"/>
      <c r="AET67"/>
      <c r="AEU67"/>
      <c r="AEV67"/>
      <c r="AEW67"/>
      <c r="AEX67"/>
      <c r="AEY67"/>
      <c r="AEZ67"/>
      <c r="AFA67"/>
      <c r="AFB67"/>
      <c r="AFC67"/>
      <c r="AFD67"/>
      <c r="AFE67"/>
      <c r="AFF67"/>
      <c r="AFG67"/>
      <c r="AFH67"/>
      <c r="AFI67"/>
      <c r="AFJ67"/>
      <c r="AFK67"/>
      <c r="AFL67"/>
      <c r="AFM67"/>
      <c r="AFN67"/>
      <c r="AFO67"/>
      <c r="AFP67"/>
      <c r="AFQ67"/>
      <c r="AFR67"/>
      <c r="AFS67"/>
      <c r="AFT67"/>
      <c r="AFU67"/>
      <c r="AFV67"/>
      <c r="AFW67"/>
      <c r="AFX67"/>
      <c r="AFY67"/>
      <c r="AFZ67"/>
      <c r="AGA67"/>
      <c r="AGB67"/>
      <c r="AGC67"/>
      <c r="AGD67"/>
      <c r="AGE67"/>
      <c r="AGF67"/>
      <c r="AGG67"/>
      <c r="AGH67"/>
      <c r="AGI67"/>
      <c r="AGJ67"/>
      <c r="AGK67"/>
      <c r="AGL67"/>
      <c r="AGM67"/>
      <c r="AGN67"/>
      <c r="AGO67"/>
      <c r="AGP67"/>
      <c r="AGQ67"/>
      <c r="AGR67"/>
      <c r="AGS67"/>
      <c r="AGT67"/>
      <c r="AGU67"/>
      <c r="AGV67"/>
      <c r="AGW67"/>
      <c r="AGX67"/>
      <c r="AGY67"/>
      <c r="AGZ67"/>
      <c r="AHA67"/>
      <c r="AHB67"/>
      <c r="AHC67"/>
      <c r="AHD67"/>
      <c r="AHE67"/>
      <c r="AHF67"/>
      <c r="AHG67"/>
      <c r="AHH67"/>
      <c r="AHI67"/>
      <c r="AHJ67"/>
      <c r="AHK67"/>
      <c r="AHL67"/>
      <c r="AHM67"/>
      <c r="AHN67"/>
      <c r="AHO67"/>
      <c r="AHP67"/>
      <c r="AHQ67"/>
      <c r="AHR67"/>
      <c r="AHS67"/>
      <c r="AHT67"/>
      <c r="AHU67"/>
      <c r="AHV67"/>
      <c r="AHW67"/>
      <c r="AHX67"/>
      <c r="AHY67"/>
      <c r="AHZ67"/>
      <c r="AIA67"/>
      <c r="AIB67"/>
      <c r="AIC67"/>
      <c r="AID67"/>
      <c r="AIE67"/>
      <c r="AIF67"/>
      <c r="AIG67"/>
      <c r="AIH67"/>
      <c r="AII67"/>
      <c r="AIJ67"/>
      <c r="AIK67"/>
      <c r="AIL67"/>
      <c r="AIM67"/>
      <c r="AIN67"/>
      <c r="AIO67"/>
      <c r="AIP67"/>
      <c r="AIQ67"/>
      <c r="AIR67"/>
      <c r="AIS67"/>
      <c r="AIT67"/>
      <c r="AIU67"/>
      <c r="AIV67"/>
      <c r="AIW67"/>
      <c r="AIX67"/>
      <c r="AIY67"/>
      <c r="AIZ67"/>
      <c r="AJA67"/>
      <c r="AJB67"/>
      <c r="AJC67"/>
      <c r="AJD67"/>
      <c r="AJE67"/>
      <c r="AJF67"/>
      <c r="AJG67"/>
      <c r="AJH67"/>
      <c r="AJI67"/>
      <c r="AJJ67"/>
      <c r="AJK67"/>
      <c r="AJL67"/>
      <c r="AJM67"/>
      <c r="AJN67"/>
      <c r="AJO67"/>
      <c r="AJP67"/>
      <c r="AJQ67"/>
      <c r="AJR67"/>
      <c r="AJS67"/>
      <c r="AJT67"/>
      <c r="AJU67"/>
      <c r="AJV67"/>
      <c r="AJW67"/>
      <c r="AJX67"/>
      <c r="AJY67"/>
      <c r="AJZ67"/>
      <c r="AKA67"/>
      <c r="AKB67"/>
      <c r="AKC67"/>
      <c r="AKD67"/>
      <c r="AKE67"/>
      <c r="AKF67"/>
      <c r="AKG67"/>
      <c r="AKH67"/>
      <c r="AKI67"/>
      <c r="AKJ67"/>
      <c r="AKK67"/>
      <c r="AKL67"/>
      <c r="AKM67"/>
      <c r="AKN67"/>
      <c r="AKO67"/>
      <c r="AKP67"/>
      <c r="AKQ67"/>
      <c r="AKR67"/>
      <c r="AKS67"/>
      <c r="AKT67"/>
      <c r="AKU67"/>
      <c r="AKV67"/>
      <c r="AKW67"/>
      <c r="AKX67"/>
      <c r="AKY67"/>
      <c r="AKZ67"/>
      <c r="ALA67"/>
      <c r="ALB67"/>
      <c r="ALC67"/>
      <c r="ALD67"/>
      <c r="ALE67"/>
      <c r="ALF67"/>
      <c r="ALG67"/>
      <c r="ALH67"/>
      <c r="ALI67"/>
      <c r="ALJ67"/>
      <c r="ALK67"/>
      <c r="ALL67"/>
      <c r="ALM67"/>
      <c r="ALN67"/>
      <c r="ALO67"/>
      <c r="ALP67"/>
      <c r="ALQ67"/>
      <c r="ALR67"/>
      <c r="ALS67"/>
      <c r="ALT67"/>
      <c r="ALU67"/>
      <c r="ALV67"/>
      <c r="ALW67"/>
      <c r="ALX67"/>
      <c r="ALY67"/>
      <c r="ALZ67"/>
      <c r="AMA67"/>
      <c r="AMB67"/>
      <c r="AMC67" s="19"/>
      <c r="AMD67" s="19"/>
    </row>
    <row r="68" spans="1:1018" ht="14.25" x14ac:dyDescent="0.45">
      <c r="A68" s="22" t="s">
        <v>121</v>
      </c>
      <c r="B68" s="23" t="s">
        <v>122</v>
      </c>
      <c r="C68" s="22" t="s">
        <v>15</v>
      </c>
      <c r="D68" s="22">
        <v>1</v>
      </c>
      <c r="E68" s="24">
        <v>1598.8133333333335</v>
      </c>
      <c r="F68" s="24">
        <f>E68*D68</f>
        <v>1598.8133333333335</v>
      </c>
      <c r="G68" s="19"/>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c r="ADV68"/>
      <c r="ADW68"/>
      <c r="ADX68"/>
      <c r="ADY68"/>
      <c r="ADZ68"/>
      <c r="AEA68"/>
      <c r="AEB68"/>
      <c r="AEC68"/>
      <c r="AED68"/>
      <c r="AEE68"/>
      <c r="AEF68"/>
      <c r="AEG68"/>
      <c r="AEH68"/>
      <c r="AEI68"/>
      <c r="AEJ68"/>
      <c r="AEK68"/>
      <c r="AEL68"/>
      <c r="AEM68"/>
      <c r="AEN68"/>
      <c r="AEO68"/>
      <c r="AEP68"/>
      <c r="AEQ68"/>
      <c r="AER68"/>
      <c r="AES68"/>
      <c r="AET68"/>
      <c r="AEU68"/>
      <c r="AEV68"/>
      <c r="AEW68"/>
      <c r="AEX68"/>
      <c r="AEY68"/>
      <c r="AEZ68"/>
      <c r="AFA68"/>
      <c r="AFB68"/>
      <c r="AFC68"/>
      <c r="AFD68"/>
      <c r="AFE68"/>
      <c r="AFF68"/>
      <c r="AFG68"/>
      <c r="AFH68"/>
      <c r="AFI68"/>
      <c r="AFJ68"/>
      <c r="AFK68"/>
      <c r="AFL68"/>
      <c r="AFM68"/>
      <c r="AFN68"/>
      <c r="AFO68"/>
      <c r="AFP68"/>
      <c r="AFQ68"/>
      <c r="AFR68"/>
      <c r="AFS68"/>
      <c r="AFT68"/>
      <c r="AFU68"/>
      <c r="AFV68"/>
      <c r="AFW68"/>
      <c r="AFX68"/>
      <c r="AFY68"/>
      <c r="AFZ68"/>
      <c r="AGA68"/>
      <c r="AGB68"/>
      <c r="AGC68"/>
      <c r="AGD68"/>
      <c r="AGE68"/>
      <c r="AGF68"/>
      <c r="AGG68"/>
      <c r="AGH68"/>
      <c r="AGI68"/>
      <c r="AGJ68"/>
      <c r="AGK68"/>
      <c r="AGL68"/>
      <c r="AGM68"/>
      <c r="AGN68"/>
      <c r="AGO68"/>
      <c r="AGP68"/>
      <c r="AGQ68"/>
      <c r="AGR68"/>
      <c r="AGS68"/>
      <c r="AGT68"/>
      <c r="AGU68"/>
      <c r="AGV68"/>
      <c r="AGW68"/>
      <c r="AGX68"/>
      <c r="AGY68"/>
      <c r="AGZ68"/>
      <c r="AHA68"/>
      <c r="AHB68"/>
      <c r="AHC68"/>
      <c r="AHD68"/>
      <c r="AHE68"/>
      <c r="AHF68"/>
      <c r="AHG68"/>
      <c r="AHH68"/>
      <c r="AHI68"/>
      <c r="AHJ68"/>
      <c r="AHK68"/>
      <c r="AHL68"/>
      <c r="AHM68"/>
      <c r="AHN68"/>
      <c r="AHO68"/>
      <c r="AHP68"/>
      <c r="AHQ68"/>
      <c r="AHR68"/>
      <c r="AHS68"/>
      <c r="AHT68"/>
      <c r="AHU68"/>
      <c r="AHV68"/>
      <c r="AHW68"/>
      <c r="AHX68"/>
      <c r="AHY68"/>
      <c r="AHZ68"/>
      <c r="AIA68"/>
      <c r="AIB68"/>
      <c r="AIC68"/>
      <c r="AID68"/>
      <c r="AIE68"/>
      <c r="AIF68"/>
      <c r="AIG68"/>
      <c r="AIH68"/>
      <c r="AII68"/>
      <c r="AIJ68"/>
      <c r="AIK68"/>
      <c r="AIL68"/>
      <c r="AIM68"/>
      <c r="AIN68"/>
      <c r="AIO68"/>
      <c r="AIP68"/>
      <c r="AIQ68"/>
      <c r="AIR68"/>
      <c r="AIS68"/>
      <c r="AIT68"/>
      <c r="AIU68"/>
      <c r="AIV68"/>
      <c r="AIW68"/>
      <c r="AIX68"/>
      <c r="AIY68"/>
      <c r="AIZ68"/>
      <c r="AJA68"/>
      <c r="AJB68"/>
      <c r="AJC68"/>
      <c r="AJD68"/>
      <c r="AJE68"/>
      <c r="AJF68"/>
      <c r="AJG68"/>
      <c r="AJH68"/>
      <c r="AJI68"/>
      <c r="AJJ68"/>
      <c r="AJK68"/>
      <c r="AJL68"/>
      <c r="AJM68"/>
      <c r="AJN68"/>
      <c r="AJO68"/>
      <c r="AJP68"/>
      <c r="AJQ68"/>
      <c r="AJR68"/>
      <c r="AJS68"/>
      <c r="AJT68"/>
      <c r="AJU68"/>
      <c r="AJV68"/>
      <c r="AJW68"/>
      <c r="AJX68"/>
      <c r="AJY68"/>
      <c r="AJZ68"/>
      <c r="AKA68"/>
      <c r="AKB68"/>
      <c r="AKC68"/>
      <c r="AKD68"/>
      <c r="AKE68"/>
      <c r="AKF68"/>
      <c r="AKG68"/>
      <c r="AKH68"/>
      <c r="AKI68"/>
      <c r="AKJ68"/>
      <c r="AKK68"/>
      <c r="AKL68"/>
      <c r="AKM68"/>
      <c r="AKN68"/>
      <c r="AKO68"/>
      <c r="AKP68"/>
      <c r="AKQ68"/>
      <c r="AKR68"/>
      <c r="AKS68"/>
      <c r="AKT68"/>
      <c r="AKU68"/>
      <c r="AKV68"/>
      <c r="AKW68"/>
      <c r="AKX68"/>
      <c r="AKY68"/>
      <c r="AKZ68"/>
      <c r="ALA68"/>
      <c r="ALB68"/>
      <c r="ALC68"/>
      <c r="ALD68"/>
      <c r="ALE68"/>
      <c r="ALF68"/>
      <c r="ALG68"/>
      <c r="ALH68"/>
      <c r="ALI68"/>
      <c r="ALJ68"/>
      <c r="ALK68"/>
      <c r="ALL68"/>
      <c r="ALM68"/>
      <c r="ALN68"/>
      <c r="ALO68"/>
      <c r="ALP68"/>
      <c r="ALQ68"/>
      <c r="ALR68"/>
      <c r="ALS68"/>
      <c r="ALT68"/>
      <c r="ALU68"/>
      <c r="ALV68"/>
      <c r="ALW68"/>
      <c r="ALX68"/>
      <c r="ALY68"/>
      <c r="ALZ68"/>
      <c r="AMA68"/>
      <c r="AMB68"/>
      <c r="AMC68" s="19"/>
      <c r="AMD68" s="19"/>
    </row>
    <row r="69" spans="1:1018" ht="114" x14ac:dyDescent="0.45">
      <c r="A69" s="22" t="s">
        <v>123</v>
      </c>
      <c r="B69" s="23" t="s">
        <v>124</v>
      </c>
      <c r="C69" s="22" t="s">
        <v>15</v>
      </c>
      <c r="D69" s="22">
        <v>1</v>
      </c>
      <c r="E69" s="24">
        <v>270.64</v>
      </c>
      <c r="F69" s="24">
        <f>E69*D69</f>
        <v>270.64</v>
      </c>
      <c r="G69" s="1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IW69"/>
      <c r="IX69"/>
      <c r="IY69"/>
      <c r="IZ69"/>
      <c r="JA69"/>
      <c r="JB69"/>
      <c r="JC69"/>
      <c r="JD69"/>
      <c r="JE69"/>
      <c r="JF69"/>
      <c r="JG69"/>
      <c r="JH69"/>
      <c r="JI69"/>
      <c r="JJ69"/>
      <c r="JK69"/>
      <c r="JL69"/>
      <c r="JM69"/>
      <c r="JN69"/>
      <c r="JO69"/>
      <c r="JP69"/>
      <c r="JQ69"/>
      <c r="JR69"/>
      <c r="JS69"/>
      <c r="JT69"/>
      <c r="JU69"/>
      <c r="JV69"/>
      <c r="JW69"/>
      <c r="JX69"/>
      <c r="JY69"/>
      <c r="JZ69"/>
      <c r="KA69"/>
      <c r="KB69"/>
      <c r="KC69"/>
      <c r="KD69"/>
      <c r="KE69"/>
      <c r="KF69"/>
      <c r="KG69"/>
      <c r="KH69"/>
      <c r="KI69"/>
      <c r="KJ69"/>
      <c r="KK69"/>
      <c r="KL69"/>
      <c r="KM69"/>
      <c r="KN69"/>
      <c r="KO69"/>
      <c r="KP69"/>
      <c r="KQ69"/>
      <c r="KR69"/>
      <c r="KS69"/>
      <c r="KT69"/>
      <c r="KU69"/>
      <c r="KV69"/>
      <c r="KW69"/>
      <c r="KX69"/>
      <c r="KY69"/>
      <c r="KZ69"/>
      <c r="LA69"/>
      <c r="LB69"/>
      <c r="LC69"/>
      <c r="LD69"/>
      <c r="LE69"/>
      <c r="LF69"/>
      <c r="LG69"/>
      <c r="LH69"/>
      <c r="LI69"/>
      <c r="LJ69"/>
      <c r="LK69"/>
      <c r="LL69"/>
      <c r="LM69"/>
      <c r="LN69"/>
      <c r="LO69"/>
      <c r="LP69"/>
      <c r="LQ69"/>
      <c r="LR69"/>
      <c r="LS69"/>
      <c r="LT69"/>
      <c r="LU69"/>
      <c r="LV69"/>
      <c r="LW69"/>
      <c r="LX69"/>
      <c r="LY69"/>
      <c r="LZ69"/>
      <c r="MA69"/>
      <c r="MB69"/>
      <c r="MC69"/>
      <c r="MD69"/>
      <c r="ME69"/>
      <c r="MF69"/>
      <c r="MG69"/>
      <c r="MH69"/>
      <c r="MI69"/>
      <c r="MJ69"/>
      <c r="MK69"/>
      <c r="ML69"/>
      <c r="MM69"/>
      <c r="MN69"/>
      <c r="MO69"/>
      <c r="MP69"/>
      <c r="MQ69"/>
      <c r="MR69"/>
      <c r="MS69"/>
      <c r="MT69"/>
      <c r="MU69"/>
      <c r="MV69"/>
      <c r="MW69"/>
      <c r="MX69"/>
      <c r="MY69"/>
      <c r="MZ69"/>
      <c r="NA69"/>
      <c r="NB69"/>
      <c r="NC69"/>
      <c r="ND69"/>
      <c r="NE69"/>
      <c r="NF69"/>
      <c r="NG69"/>
      <c r="NH69"/>
      <c r="NI69"/>
      <c r="NJ69"/>
      <c r="NK69"/>
      <c r="NL69"/>
      <c r="NM69"/>
      <c r="NN69"/>
      <c r="NO69"/>
      <c r="NP69"/>
      <c r="NQ69"/>
      <c r="NR69"/>
      <c r="NS69"/>
      <c r="NT69"/>
      <c r="NU69"/>
      <c r="NV69"/>
      <c r="NW69"/>
      <c r="NX69"/>
      <c r="NY69"/>
      <c r="NZ69"/>
      <c r="OA69"/>
      <c r="OB69"/>
      <c r="OC69"/>
      <c r="OD69"/>
      <c r="OE69"/>
      <c r="OF69"/>
      <c r="OG69"/>
      <c r="OH69"/>
      <c r="OI69"/>
      <c r="OJ69"/>
      <c r="OK69"/>
      <c r="OL69"/>
      <c r="OM69"/>
      <c r="ON69"/>
      <c r="OO69"/>
      <c r="OP69"/>
      <c r="OQ69"/>
      <c r="OR69"/>
      <c r="OS69"/>
      <c r="OT69"/>
      <c r="OU69"/>
      <c r="OV69"/>
      <c r="OW69"/>
      <c r="OX69"/>
      <c r="OY69"/>
      <c r="OZ69"/>
      <c r="PA69"/>
      <c r="PB69"/>
      <c r="PC69"/>
      <c r="PD69"/>
      <c r="PE69"/>
      <c r="PF69"/>
      <c r="PG69"/>
      <c r="PH69"/>
      <c r="PI69"/>
      <c r="PJ69"/>
      <c r="PK69"/>
      <c r="PL69"/>
      <c r="PM69"/>
      <c r="PN69"/>
      <c r="PO69"/>
      <c r="PP69"/>
      <c r="PQ69"/>
      <c r="PR69"/>
      <c r="PS69"/>
      <c r="PT69"/>
      <c r="PU69"/>
      <c r="PV69"/>
      <c r="PW69"/>
      <c r="PX69"/>
      <c r="PY69"/>
      <c r="PZ69"/>
      <c r="QA69"/>
      <c r="QB69"/>
      <c r="QC69"/>
      <c r="QD69"/>
      <c r="QE69"/>
      <c r="QF69"/>
      <c r="QG69"/>
      <c r="QH69"/>
      <c r="QI69"/>
      <c r="QJ69"/>
      <c r="QK69"/>
      <c r="QL69"/>
      <c r="QM69"/>
      <c r="QN69"/>
      <c r="QO69"/>
      <c r="QP69"/>
      <c r="QQ69"/>
      <c r="QR69"/>
      <c r="QS69"/>
      <c r="QT69"/>
      <c r="QU69"/>
      <c r="QV69"/>
      <c r="QW69"/>
      <c r="QX69"/>
      <c r="QY69"/>
      <c r="QZ69"/>
      <c r="RA69"/>
      <c r="RB69"/>
      <c r="RC69"/>
      <c r="RD69"/>
      <c r="RE69"/>
      <c r="RF69"/>
      <c r="RG69"/>
      <c r="RH69"/>
      <c r="RI69"/>
      <c r="RJ69"/>
      <c r="RK69"/>
      <c r="RL69"/>
      <c r="RM69"/>
      <c r="RN69"/>
      <c r="RO69"/>
      <c r="RP69"/>
      <c r="RQ69"/>
      <c r="RR69"/>
      <c r="RS69"/>
      <c r="RT69"/>
      <c r="RU69"/>
      <c r="RV69"/>
      <c r="RW69"/>
      <c r="RX69"/>
      <c r="RY69"/>
      <c r="RZ69"/>
      <c r="SA69"/>
      <c r="SB69"/>
      <c r="SC69"/>
      <c r="SD69"/>
      <c r="SE69"/>
      <c r="SF69"/>
      <c r="SG69"/>
      <c r="SH69"/>
      <c r="SI69"/>
      <c r="SJ69"/>
      <c r="SK69"/>
      <c r="SL69"/>
      <c r="SM69"/>
      <c r="SN69"/>
      <c r="SO69"/>
      <c r="SP69"/>
      <c r="SQ69"/>
      <c r="SR69"/>
      <c r="SS69"/>
      <c r="ST69"/>
      <c r="SU69"/>
      <c r="SV69"/>
      <c r="SW69"/>
      <c r="SX69"/>
      <c r="SY69"/>
      <c r="SZ69"/>
      <c r="TA69"/>
      <c r="TB69"/>
      <c r="TC69"/>
      <c r="TD69"/>
      <c r="TE69"/>
      <c r="TF69"/>
      <c r="TG69"/>
      <c r="TH69"/>
      <c r="TI69"/>
      <c r="TJ69"/>
      <c r="TK69"/>
      <c r="TL69"/>
      <c r="TM69"/>
      <c r="TN69"/>
      <c r="TO69"/>
      <c r="TP69"/>
      <c r="TQ69"/>
      <c r="TR69"/>
      <c r="TS69"/>
      <c r="TT69"/>
      <c r="TU69"/>
      <c r="TV69"/>
      <c r="TW69"/>
      <c r="TX69"/>
      <c r="TY69"/>
      <c r="TZ69"/>
      <c r="UA69"/>
      <c r="UB69"/>
      <c r="UC69"/>
      <c r="UD69"/>
      <c r="UE69"/>
      <c r="UF69"/>
      <c r="UG69"/>
      <c r="UH69"/>
      <c r="UI69"/>
      <c r="UJ69"/>
      <c r="UK69"/>
      <c r="UL69"/>
      <c r="UM69"/>
      <c r="UN69"/>
      <c r="UO69"/>
      <c r="UP69"/>
      <c r="UQ69"/>
      <c r="UR69"/>
      <c r="US69"/>
      <c r="UT69"/>
      <c r="UU69"/>
      <c r="UV69"/>
      <c r="UW69"/>
      <c r="UX69"/>
      <c r="UY69"/>
      <c r="UZ69"/>
      <c r="VA69"/>
      <c r="VB69"/>
      <c r="VC69"/>
      <c r="VD69"/>
      <c r="VE69"/>
      <c r="VF69"/>
      <c r="VG69"/>
      <c r="VH69"/>
      <c r="VI69"/>
      <c r="VJ69"/>
      <c r="VK69"/>
      <c r="VL69"/>
      <c r="VM69"/>
      <c r="VN69"/>
      <c r="VO69"/>
      <c r="VP69"/>
      <c r="VQ69"/>
      <c r="VR69"/>
      <c r="VS69"/>
      <c r="VT69"/>
      <c r="VU69"/>
      <c r="VV69"/>
      <c r="VW69"/>
      <c r="VX69"/>
      <c r="VY69"/>
      <c r="VZ69"/>
      <c r="WA69"/>
      <c r="WB69"/>
      <c r="WC69"/>
      <c r="WD69"/>
      <c r="WE69"/>
      <c r="WF69"/>
      <c r="WG69"/>
      <c r="WH69"/>
      <c r="WI69"/>
      <c r="WJ69"/>
      <c r="WK69"/>
      <c r="WL69"/>
      <c r="WM69"/>
      <c r="WN69"/>
      <c r="WO69"/>
      <c r="WP69"/>
      <c r="WQ69"/>
      <c r="WR69"/>
      <c r="WS69"/>
      <c r="WT69"/>
      <c r="WU69"/>
      <c r="WV69"/>
      <c r="WW69"/>
      <c r="WX69"/>
      <c r="WY69"/>
      <c r="WZ69"/>
      <c r="XA69"/>
      <c r="XB69"/>
      <c r="XC69"/>
      <c r="XD69"/>
      <c r="XE69"/>
      <c r="XF69"/>
      <c r="XG69"/>
      <c r="XH69"/>
      <c r="XI69"/>
      <c r="XJ69"/>
      <c r="XK69"/>
      <c r="XL69"/>
      <c r="XM69"/>
      <c r="XN69"/>
      <c r="XO69"/>
      <c r="XP69"/>
      <c r="XQ69"/>
      <c r="XR69"/>
      <c r="XS69"/>
      <c r="XT69"/>
      <c r="XU69"/>
      <c r="XV69"/>
      <c r="XW69"/>
      <c r="XX69"/>
      <c r="XY69"/>
      <c r="XZ69"/>
      <c r="YA69"/>
      <c r="YB69"/>
      <c r="YC69"/>
      <c r="YD69"/>
      <c r="YE69"/>
      <c r="YF69"/>
      <c r="YG69"/>
      <c r="YH69"/>
      <c r="YI69"/>
      <c r="YJ69"/>
      <c r="YK69"/>
      <c r="YL69"/>
      <c r="YM69"/>
      <c r="YN69"/>
      <c r="YO69"/>
      <c r="YP69"/>
      <c r="YQ69"/>
      <c r="YR69"/>
      <c r="YS69"/>
      <c r="YT69"/>
      <c r="YU69"/>
      <c r="YV69"/>
      <c r="YW69"/>
      <c r="YX69"/>
      <c r="YY69"/>
      <c r="YZ69"/>
      <c r="ZA69"/>
      <c r="ZB69"/>
      <c r="ZC69"/>
      <c r="ZD69"/>
      <c r="ZE69"/>
      <c r="ZF69"/>
      <c r="ZG69"/>
      <c r="ZH69"/>
      <c r="ZI69"/>
      <c r="ZJ69"/>
      <c r="ZK69"/>
      <c r="ZL69"/>
      <c r="ZM69"/>
      <c r="ZN69"/>
      <c r="ZO69"/>
      <c r="ZP69"/>
      <c r="ZQ69"/>
      <c r="ZR69"/>
      <c r="ZS69"/>
      <c r="ZT69"/>
      <c r="ZU69"/>
      <c r="ZV69"/>
      <c r="ZW69"/>
      <c r="ZX69"/>
      <c r="ZY69"/>
      <c r="ZZ69"/>
      <c r="AAA69"/>
      <c r="AAB69"/>
      <c r="AAC69"/>
      <c r="AAD69"/>
      <c r="AAE69"/>
      <c r="AAF69"/>
      <c r="AAG69"/>
      <c r="AAH69"/>
      <c r="AAI69"/>
      <c r="AAJ69"/>
      <c r="AAK69"/>
      <c r="AAL69"/>
      <c r="AAM69"/>
      <c r="AAN69"/>
      <c r="AAO69"/>
      <c r="AAP69"/>
      <c r="AAQ69"/>
      <c r="AAR69"/>
      <c r="AAS69"/>
      <c r="AAT69"/>
      <c r="AAU69"/>
      <c r="AAV69"/>
      <c r="AAW69"/>
      <c r="AAX69"/>
      <c r="AAY69"/>
      <c r="AAZ69"/>
      <c r="ABA69"/>
      <c r="ABB69"/>
      <c r="ABC69"/>
      <c r="ABD69"/>
      <c r="ABE69"/>
      <c r="ABF69"/>
      <c r="ABG69"/>
      <c r="ABH69"/>
      <c r="ABI69"/>
      <c r="ABJ69"/>
      <c r="ABK69"/>
      <c r="ABL69"/>
      <c r="ABM69"/>
      <c r="ABN69"/>
      <c r="ABO69"/>
      <c r="ABP69"/>
      <c r="ABQ69"/>
      <c r="ABR69"/>
      <c r="ABS69"/>
      <c r="ABT69"/>
      <c r="ABU69"/>
      <c r="ABV69"/>
      <c r="ABW69"/>
      <c r="ABX69"/>
      <c r="ABY69"/>
      <c r="ABZ69"/>
      <c r="ACA69"/>
      <c r="ACB69"/>
      <c r="ACC69"/>
      <c r="ACD69"/>
      <c r="ACE69"/>
      <c r="ACF69"/>
      <c r="ACG69"/>
      <c r="ACH69"/>
      <c r="ACI69"/>
      <c r="ACJ69"/>
      <c r="ACK69"/>
      <c r="ACL69"/>
      <c r="ACM69"/>
      <c r="ACN69"/>
      <c r="ACO69"/>
      <c r="ACP69"/>
      <c r="ACQ69"/>
      <c r="ACR69"/>
      <c r="ACS69"/>
      <c r="ACT69"/>
      <c r="ACU69"/>
      <c r="ACV69"/>
      <c r="ACW69"/>
      <c r="ACX69"/>
      <c r="ACY69"/>
      <c r="ACZ69"/>
      <c r="ADA69"/>
      <c r="ADB69"/>
      <c r="ADC69"/>
      <c r="ADD69"/>
      <c r="ADE69"/>
      <c r="ADF69"/>
      <c r="ADG69"/>
      <c r="ADH69"/>
      <c r="ADI69"/>
      <c r="ADJ69"/>
      <c r="ADK69"/>
      <c r="ADL69"/>
      <c r="ADM69"/>
      <c r="ADN69"/>
      <c r="ADO69"/>
      <c r="ADP69"/>
      <c r="ADQ69"/>
      <c r="ADR69"/>
      <c r="ADS69"/>
      <c r="ADT69"/>
      <c r="ADU69"/>
      <c r="ADV69"/>
      <c r="ADW69"/>
      <c r="ADX69"/>
      <c r="ADY69"/>
      <c r="ADZ69"/>
      <c r="AEA69"/>
      <c r="AEB69"/>
      <c r="AEC69"/>
      <c r="AED69"/>
      <c r="AEE69"/>
      <c r="AEF69"/>
      <c r="AEG69"/>
      <c r="AEH69"/>
      <c r="AEI69"/>
      <c r="AEJ69"/>
      <c r="AEK69"/>
      <c r="AEL69"/>
      <c r="AEM69"/>
      <c r="AEN69"/>
      <c r="AEO69"/>
      <c r="AEP69"/>
      <c r="AEQ69"/>
      <c r="AER69"/>
      <c r="AES69"/>
      <c r="AET69"/>
      <c r="AEU69"/>
      <c r="AEV69"/>
      <c r="AEW69"/>
      <c r="AEX69"/>
      <c r="AEY69"/>
      <c r="AEZ69"/>
      <c r="AFA69"/>
      <c r="AFB69"/>
      <c r="AFC69"/>
      <c r="AFD69"/>
      <c r="AFE69"/>
      <c r="AFF69"/>
      <c r="AFG69"/>
      <c r="AFH69"/>
      <c r="AFI69"/>
      <c r="AFJ69"/>
      <c r="AFK69"/>
      <c r="AFL69"/>
      <c r="AFM69"/>
      <c r="AFN69"/>
      <c r="AFO69"/>
      <c r="AFP69"/>
      <c r="AFQ69"/>
      <c r="AFR69"/>
      <c r="AFS69"/>
      <c r="AFT69"/>
      <c r="AFU69"/>
      <c r="AFV69"/>
      <c r="AFW69"/>
      <c r="AFX69"/>
      <c r="AFY69"/>
      <c r="AFZ69"/>
      <c r="AGA69"/>
      <c r="AGB69"/>
      <c r="AGC69"/>
      <c r="AGD69"/>
      <c r="AGE69"/>
      <c r="AGF69"/>
      <c r="AGG69"/>
      <c r="AGH69"/>
      <c r="AGI69"/>
      <c r="AGJ69"/>
      <c r="AGK69"/>
      <c r="AGL69"/>
      <c r="AGM69"/>
      <c r="AGN69"/>
      <c r="AGO69"/>
      <c r="AGP69"/>
      <c r="AGQ69"/>
      <c r="AGR69"/>
      <c r="AGS69"/>
      <c r="AGT69"/>
      <c r="AGU69"/>
      <c r="AGV69"/>
      <c r="AGW69"/>
      <c r="AGX69"/>
      <c r="AGY69"/>
      <c r="AGZ69"/>
      <c r="AHA69"/>
      <c r="AHB69"/>
      <c r="AHC69"/>
      <c r="AHD69"/>
      <c r="AHE69"/>
      <c r="AHF69"/>
      <c r="AHG69"/>
      <c r="AHH69"/>
      <c r="AHI69"/>
      <c r="AHJ69"/>
      <c r="AHK69"/>
      <c r="AHL69"/>
      <c r="AHM69"/>
      <c r="AHN69"/>
      <c r="AHO69"/>
      <c r="AHP69"/>
      <c r="AHQ69"/>
      <c r="AHR69"/>
      <c r="AHS69"/>
      <c r="AHT69"/>
      <c r="AHU69"/>
      <c r="AHV69"/>
      <c r="AHW69"/>
      <c r="AHX69"/>
      <c r="AHY69"/>
      <c r="AHZ69"/>
      <c r="AIA69"/>
      <c r="AIB69"/>
      <c r="AIC69"/>
      <c r="AID69"/>
      <c r="AIE69"/>
      <c r="AIF69"/>
      <c r="AIG69"/>
      <c r="AIH69"/>
      <c r="AII69"/>
      <c r="AIJ69"/>
      <c r="AIK69"/>
      <c r="AIL69"/>
      <c r="AIM69"/>
      <c r="AIN69"/>
      <c r="AIO69"/>
      <c r="AIP69"/>
      <c r="AIQ69"/>
      <c r="AIR69"/>
      <c r="AIS69"/>
      <c r="AIT69"/>
      <c r="AIU69"/>
      <c r="AIV69"/>
      <c r="AIW69"/>
      <c r="AIX69"/>
      <c r="AIY69"/>
      <c r="AIZ69"/>
      <c r="AJA69"/>
      <c r="AJB69"/>
      <c r="AJC69"/>
      <c r="AJD69"/>
      <c r="AJE69"/>
      <c r="AJF69"/>
      <c r="AJG69"/>
      <c r="AJH69"/>
      <c r="AJI69"/>
      <c r="AJJ69"/>
      <c r="AJK69"/>
      <c r="AJL69"/>
      <c r="AJM69"/>
      <c r="AJN69"/>
      <c r="AJO69"/>
      <c r="AJP69"/>
      <c r="AJQ69"/>
      <c r="AJR69"/>
      <c r="AJS69"/>
      <c r="AJT69"/>
      <c r="AJU69"/>
      <c r="AJV69"/>
      <c r="AJW69"/>
      <c r="AJX69"/>
      <c r="AJY69"/>
      <c r="AJZ69"/>
      <c r="AKA69"/>
      <c r="AKB69"/>
      <c r="AKC69"/>
      <c r="AKD69"/>
      <c r="AKE69"/>
      <c r="AKF69"/>
      <c r="AKG69"/>
      <c r="AKH69"/>
      <c r="AKI69"/>
      <c r="AKJ69"/>
      <c r="AKK69"/>
      <c r="AKL69"/>
      <c r="AKM69"/>
      <c r="AKN69"/>
      <c r="AKO69"/>
      <c r="AKP69"/>
      <c r="AKQ69"/>
      <c r="AKR69"/>
      <c r="AKS69"/>
      <c r="AKT69"/>
      <c r="AKU69"/>
      <c r="AKV69"/>
      <c r="AKW69"/>
      <c r="AKX69"/>
      <c r="AKY69"/>
      <c r="AKZ69"/>
      <c r="ALA69"/>
      <c r="ALB69"/>
      <c r="ALC69"/>
      <c r="ALD69"/>
      <c r="ALE69"/>
      <c r="ALF69"/>
      <c r="ALG69"/>
      <c r="ALH69"/>
      <c r="ALI69"/>
      <c r="ALJ69"/>
      <c r="ALK69"/>
      <c r="ALL69"/>
      <c r="ALM69"/>
      <c r="ALN69"/>
      <c r="ALO69"/>
      <c r="ALP69"/>
      <c r="ALQ69"/>
      <c r="ALR69"/>
      <c r="ALS69"/>
      <c r="ALT69"/>
      <c r="ALU69"/>
      <c r="ALV69"/>
      <c r="ALW69"/>
      <c r="ALX69"/>
      <c r="ALY69"/>
      <c r="ALZ69"/>
      <c r="AMA69"/>
      <c r="AMB69"/>
      <c r="AMC69" s="19"/>
      <c r="AMD69" s="19"/>
    </row>
    <row r="70" spans="1:1018" ht="14.25" x14ac:dyDescent="0.45">
      <c r="A70" s="10"/>
      <c r="B70" s="10"/>
      <c r="C70" s="10"/>
      <c r="D70" s="10"/>
      <c r="E70" s="10"/>
      <c r="F70" s="10"/>
      <c r="G70" s="19"/>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IW70"/>
      <c r="IX70"/>
      <c r="IY70"/>
      <c r="IZ70"/>
      <c r="JA70"/>
      <c r="JB70"/>
      <c r="JC70"/>
      <c r="JD70"/>
      <c r="JE70"/>
      <c r="JF70"/>
      <c r="JG70"/>
      <c r="JH70"/>
      <c r="JI70"/>
      <c r="JJ70"/>
      <c r="JK70"/>
      <c r="JL70"/>
      <c r="JM70"/>
      <c r="JN70"/>
      <c r="JO70"/>
      <c r="JP70"/>
      <c r="JQ70"/>
      <c r="JR70"/>
      <c r="JS70"/>
      <c r="JT70"/>
      <c r="JU70"/>
      <c r="JV70"/>
      <c r="JW70"/>
      <c r="JX70"/>
      <c r="JY70"/>
      <c r="JZ70"/>
      <c r="KA70"/>
      <c r="KB70"/>
      <c r="KC70"/>
      <c r="KD70"/>
      <c r="KE70"/>
      <c r="KF70"/>
      <c r="KG70"/>
      <c r="KH70"/>
      <c r="KI70"/>
      <c r="KJ70"/>
      <c r="KK70"/>
      <c r="KL70"/>
      <c r="KM70"/>
      <c r="KN70"/>
      <c r="KO70"/>
      <c r="KP70"/>
      <c r="KQ70"/>
      <c r="KR70"/>
      <c r="KS70"/>
      <c r="KT70"/>
      <c r="KU70"/>
      <c r="KV70"/>
      <c r="KW70"/>
      <c r="KX70"/>
      <c r="KY70"/>
      <c r="KZ70"/>
      <c r="LA70"/>
      <c r="LB70"/>
      <c r="LC70"/>
      <c r="LD70"/>
      <c r="LE70"/>
      <c r="LF70"/>
      <c r="LG70"/>
      <c r="LH70"/>
      <c r="LI70"/>
      <c r="LJ70"/>
      <c r="LK70"/>
      <c r="LL70"/>
      <c r="LM70"/>
      <c r="LN70"/>
      <c r="LO70"/>
      <c r="LP70"/>
      <c r="LQ70"/>
      <c r="LR70"/>
      <c r="LS70"/>
      <c r="LT70"/>
      <c r="LU70"/>
      <c r="LV70"/>
      <c r="LW70"/>
      <c r="LX70"/>
      <c r="LY70"/>
      <c r="LZ70"/>
      <c r="MA70"/>
      <c r="MB70"/>
      <c r="MC70"/>
      <c r="MD70"/>
      <c r="ME70"/>
      <c r="MF70"/>
      <c r="MG70"/>
      <c r="MH70"/>
      <c r="MI70"/>
      <c r="MJ70"/>
      <c r="MK70"/>
      <c r="ML70"/>
      <c r="MM70"/>
      <c r="MN70"/>
      <c r="MO70"/>
      <c r="MP70"/>
      <c r="MQ70"/>
      <c r="MR70"/>
      <c r="MS70"/>
      <c r="MT70"/>
      <c r="MU70"/>
      <c r="MV70"/>
      <c r="MW70"/>
      <c r="MX70"/>
      <c r="MY70"/>
      <c r="MZ70"/>
      <c r="NA70"/>
      <c r="NB70"/>
      <c r="NC70"/>
      <c r="ND70"/>
      <c r="NE70"/>
      <c r="NF70"/>
      <c r="NG70"/>
      <c r="NH70"/>
      <c r="NI70"/>
      <c r="NJ70"/>
      <c r="NK70"/>
      <c r="NL70"/>
      <c r="NM70"/>
      <c r="NN70"/>
      <c r="NO70"/>
      <c r="NP70"/>
      <c r="NQ70"/>
      <c r="NR70"/>
      <c r="NS70"/>
      <c r="NT70"/>
      <c r="NU70"/>
      <c r="NV70"/>
      <c r="NW70"/>
      <c r="NX70"/>
      <c r="NY70"/>
      <c r="NZ70"/>
      <c r="OA70"/>
      <c r="OB70"/>
      <c r="OC70"/>
      <c r="OD70"/>
      <c r="OE70"/>
      <c r="OF70"/>
      <c r="OG70"/>
      <c r="OH70"/>
      <c r="OI70"/>
      <c r="OJ70"/>
      <c r="OK70"/>
      <c r="OL70"/>
      <c r="OM70"/>
      <c r="ON70"/>
      <c r="OO70"/>
      <c r="OP70"/>
      <c r="OQ70"/>
      <c r="OR70"/>
      <c r="OS70"/>
      <c r="OT70"/>
      <c r="OU70"/>
      <c r="OV70"/>
      <c r="OW70"/>
      <c r="OX70"/>
      <c r="OY70"/>
      <c r="OZ70"/>
      <c r="PA70"/>
      <c r="PB70"/>
      <c r="PC70"/>
      <c r="PD70"/>
      <c r="PE70"/>
      <c r="PF70"/>
      <c r="PG70"/>
      <c r="PH70"/>
      <c r="PI70"/>
      <c r="PJ70"/>
      <c r="PK70"/>
      <c r="PL70"/>
      <c r="PM70"/>
      <c r="PN70"/>
      <c r="PO70"/>
      <c r="PP70"/>
      <c r="PQ70"/>
      <c r="PR70"/>
      <c r="PS70"/>
      <c r="PT70"/>
      <c r="PU70"/>
      <c r="PV70"/>
      <c r="PW70"/>
      <c r="PX70"/>
      <c r="PY70"/>
      <c r="PZ70"/>
      <c r="QA70"/>
      <c r="QB70"/>
      <c r="QC70"/>
      <c r="QD70"/>
      <c r="QE70"/>
      <c r="QF70"/>
      <c r="QG70"/>
      <c r="QH70"/>
      <c r="QI70"/>
      <c r="QJ70"/>
      <c r="QK70"/>
      <c r="QL70"/>
      <c r="QM70"/>
      <c r="QN70"/>
      <c r="QO70"/>
      <c r="QP70"/>
      <c r="QQ70"/>
      <c r="QR70"/>
      <c r="QS70"/>
      <c r="QT70"/>
      <c r="QU70"/>
      <c r="QV70"/>
      <c r="QW70"/>
      <c r="QX70"/>
      <c r="QY70"/>
      <c r="QZ70"/>
      <c r="RA70"/>
      <c r="RB70"/>
      <c r="RC70"/>
      <c r="RD70"/>
      <c r="RE70"/>
      <c r="RF70"/>
      <c r="RG70"/>
      <c r="RH70"/>
      <c r="RI70"/>
      <c r="RJ70"/>
      <c r="RK70"/>
      <c r="RL70"/>
      <c r="RM70"/>
      <c r="RN70"/>
      <c r="RO70"/>
      <c r="RP70"/>
      <c r="RQ70"/>
      <c r="RR70"/>
      <c r="RS70"/>
      <c r="RT70"/>
      <c r="RU70"/>
      <c r="RV70"/>
      <c r="RW70"/>
      <c r="RX70"/>
      <c r="RY70"/>
      <c r="RZ70"/>
      <c r="SA70"/>
      <c r="SB70"/>
      <c r="SC70"/>
      <c r="SD70"/>
      <c r="SE70"/>
      <c r="SF70"/>
      <c r="SG70"/>
      <c r="SH70"/>
      <c r="SI70"/>
      <c r="SJ70"/>
      <c r="SK70"/>
      <c r="SL70"/>
      <c r="SM70"/>
      <c r="SN70"/>
      <c r="SO70"/>
      <c r="SP70"/>
      <c r="SQ70"/>
      <c r="SR70"/>
      <c r="SS70"/>
      <c r="ST70"/>
      <c r="SU70"/>
      <c r="SV70"/>
      <c r="SW70"/>
      <c r="SX70"/>
      <c r="SY70"/>
      <c r="SZ70"/>
      <c r="TA70"/>
      <c r="TB70"/>
      <c r="TC70"/>
      <c r="TD70"/>
      <c r="TE70"/>
      <c r="TF70"/>
      <c r="TG70"/>
      <c r="TH70"/>
      <c r="TI70"/>
      <c r="TJ70"/>
      <c r="TK70"/>
      <c r="TL70"/>
      <c r="TM70"/>
      <c r="TN70"/>
      <c r="TO70"/>
      <c r="TP70"/>
      <c r="TQ70"/>
      <c r="TR70"/>
      <c r="TS70"/>
      <c r="TT70"/>
      <c r="TU70"/>
      <c r="TV70"/>
      <c r="TW70"/>
      <c r="TX70"/>
      <c r="TY70"/>
      <c r="TZ70"/>
      <c r="UA70"/>
      <c r="UB70"/>
      <c r="UC70"/>
      <c r="UD70"/>
      <c r="UE70"/>
      <c r="UF70"/>
      <c r="UG70"/>
      <c r="UH70"/>
      <c r="UI70"/>
      <c r="UJ70"/>
      <c r="UK70"/>
      <c r="UL70"/>
      <c r="UM70"/>
      <c r="UN70"/>
      <c r="UO70"/>
      <c r="UP70"/>
      <c r="UQ70"/>
      <c r="UR70"/>
      <c r="US70"/>
      <c r="UT70"/>
      <c r="UU70"/>
      <c r="UV70"/>
      <c r="UW70"/>
      <c r="UX70"/>
      <c r="UY70"/>
      <c r="UZ70"/>
      <c r="VA70"/>
      <c r="VB70"/>
      <c r="VC70"/>
      <c r="VD70"/>
      <c r="VE70"/>
      <c r="VF70"/>
      <c r="VG70"/>
      <c r="VH70"/>
      <c r="VI70"/>
      <c r="VJ70"/>
      <c r="VK70"/>
      <c r="VL70"/>
      <c r="VM70"/>
      <c r="VN70"/>
      <c r="VO70"/>
      <c r="VP70"/>
      <c r="VQ70"/>
      <c r="VR70"/>
      <c r="VS70"/>
      <c r="VT70"/>
      <c r="VU70"/>
      <c r="VV70"/>
      <c r="VW70"/>
      <c r="VX70"/>
      <c r="VY70"/>
      <c r="VZ70"/>
      <c r="WA70"/>
      <c r="WB70"/>
      <c r="WC70"/>
      <c r="WD70"/>
      <c r="WE70"/>
      <c r="WF70"/>
      <c r="WG70"/>
      <c r="WH70"/>
      <c r="WI70"/>
      <c r="WJ70"/>
      <c r="WK70"/>
      <c r="WL70"/>
      <c r="WM70"/>
      <c r="WN70"/>
      <c r="WO70"/>
      <c r="WP70"/>
      <c r="WQ70"/>
      <c r="WR70"/>
      <c r="WS70"/>
      <c r="WT70"/>
      <c r="WU70"/>
      <c r="WV70"/>
      <c r="WW70"/>
      <c r="WX70"/>
      <c r="WY70"/>
      <c r="WZ70"/>
      <c r="XA70"/>
      <c r="XB70"/>
      <c r="XC70"/>
      <c r="XD70"/>
      <c r="XE70"/>
      <c r="XF70"/>
      <c r="XG70"/>
      <c r="XH70"/>
      <c r="XI70"/>
      <c r="XJ70"/>
      <c r="XK70"/>
      <c r="XL70"/>
      <c r="XM70"/>
      <c r="XN70"/>
      <c r="XO70"/>
      <c r="XP70"/>
      <c r="XQ70"/>
      <c r="XR70"/>
      <c r="XS70"/>
      <c r="XT70"/>
      <c r="XU70"/>
      <c r="XV70"/>
      <c r="XW70"/>
      <c r="XX70"/>
      <c r="XY70"/>
      <c r="XZ70"/>
      <c r="YA70"/>
      <c r="YB70"/>
      <c r="YC70"/>
      <c r="YD70"/>
      <c r="YE70"/>
      <c r="YF70"/>
      <c r="YG70"/>
      <c r="YH70"/>
      <c r="YI70"/>
      <c r="YJ70"/>
      <c r="YK70"/>
      <c r="YL70"/>
      <c r="YM70"/>
      <c r="YN70"/>
      <c r="YO70"/>
      <c r="YP70"/>
      <c r="YQ70"/>
      <c r="YR70"/>
      <c r="YS70"/>
      <c r="YT70"/>
      <c r="YU70"/>
      <c r="YV70"/>
      <c r="YW70"/>
      <c r="YX70"/>
      <c r="YY70"/>
      <c r="YZ70"/>
      <c r="ZA70"/>
      <c r="ZB70"/>
      <c r="ZC70"/>
      <c r="ZD70"/>
      <c r="ZE70"/>
      <c r="ZF70"/>
      <c r="ZG70"/>
      <c r="ZH70"/>
      <c r="ZI70"/>
      <c r="ZJ70"/>
      <c r="ZK70"/>
      <c r="ZL70"/>
      <c r="ZM70"/>
      <c r="ZN70"/>
      <c r="ZO70"/>
      <c r="ZP70"/>
      <c r="ZQ70"/>
      <c r="ZR70"/>
      <c r="ZS70"/>
      <c r="ZT70"/>
      <c r="ZU70"/>
      <c r="ZV70"/>
      <c r="ZW70"/>
      <c r="ZX70"/>
      <c r="ZY70"/>
      <c r="ZZ70"/>
      <c r="AAA70"/>
      <c r="AAB70"/>
      <c r="AAC70"/>
      <c r="AAD70"/>
      <c r="AAE70"/>
      <c r="AAF70"/>
      <c r="AAG70"/>
      <c r="AAH70"/>
      <c r="AAI70"/>
      <c r="AAJ70"/>
      <c r="AAK70"/>
      <c r="AAL70"/>
      <c r="AAM70"/>
      <c r="AAN70"/>
      <c r="AAO70"/>
      <c r="AAP70"/>
      <c r="AAQ70"/>
      <c r="AAR70"/>
      <c r="AAS70"/>
      <c r="AAT70"/>
      <c r="AAU70"/>
      <c r="AAV70"/>
      <c r="AAW70"/>
      <c r="AAX70"/>
      <c r="AAY70"/>
      <c r="AAZ70"/>
      <c r="ABA70"/>
      <c r="ABB70"/>
      <c r="ABC70"/>
      <c r="ABD70"/>
      <c r="ABE70"/>
      <c r="ABF70"/>
      <c r="ABG70"/>
      <c r="ABH70"/>
      <c r="ABI70"/>
      <c r="ABJ70"/>
      <c r="ABK70"/>
      <c r="ABL70"/>
      <c r="ABM70"/>
      <c r="ABN70"/>
      <c r="ABO70"/>
      <c r="ABP70"/>
      <c r="ABQ70"/>
      <c r="ABR70"/>
      <c r="ABS70"/>
      <c r="ABT70"/>
      <c r="ABU70"/>
      <c r="ABV70"/>
      <c r="ABW70"/>
      <c r="ABX70"/>
      <c r="ABY70"/>
      <c r="ABZ70"/>
      <c r="ACA70"/>
      <c r="ACB70"/>
      <c r="ACC70"/>
      <c r="ACD70"/>
      <c r="ACE70"/>
      <c r="ACF70"/>
      <c r="ACG70"/>
      <c r="ACH70"/>
      <c r="ACI70"/>
      <c r="ACJ70"/>
      <c r="ACK70"/>
      <c r="ACL70"/>
      <c r="ACM70"/>
      <c r="ACN70"/>
      <c r="ACO70"/>
      <c r="ACP70"/>
      <c r="ACQ70"/>
      <c r="ACR70"/>
      <c r="ACS70"/>
      <c r="ACT70"/>
      <c r="ACU70"/>
      <c r="ACV70"/>
      <c r="ACW70"/>
      <c r="ACX70"/>
      <c r="ACY70"/>
      <c r="ACZ70"/>
      <c r="ADA70"/>
      <c r="ADB70"/>
      <c r="ADC70"/>
      <c r="ADD70"/>
      <c r="ADE70"/>
      <c r="ADF70"/>
      <c r="ADG70"/>
      <c r="ADH70"/>
      <c r="ADI70"/>
      <c r="ADJ70"/>
      <c r="ADK70"/>
      <c r="ADL70"/>
      <c r="ADM70"/>
      <c r="ADN70"/>
      <c r="ADO70"/>
      <c r="ADP70"/>
      <c r="ADQ70"/>
      <c r="ADR70"/>
      <c r="ADS70"/>
      <c r="ADT70"/>
      <c r="ADU70"/>
      <c r="ADV70"/>
      <c r="ADW70"/>
      <c r="ADX70"/>
      <c r="ADY70"/>
      <c r="ADZ70"/>
      <c r="AEA70"/>
      <c r="AEB70"/>
      <c r="AEC70"/>
      <c r="AED70"/>
      <c r="AEE70"/>
      <c r="AEF70"/>
      <c r="AEG70"/>
      <c r="AEH70"/>
      <c r="AEI70"/>
      <c r="AEJ70"/>
      <c r="AEK70"/>
      <c r="AEL70"/>
      <c r="AEM70"/>
      <c r="AEN70"/>
      <c r="AEO70"/>
      <c r="AEP70"/>
      <c r="AEQ70"/>
      <c r="AER70"/>
      <c r="AES70"/>
      <c r="AET70"/>
      <c r="AEU70"/>
      <c r="AEV70"/>
      <c r="AEW70"/>
      <c r="AEX70"/>
      <c r="AEY70"/>
      <c r="AEZ70"/>
      <c r="AFA70"/>
      <c r="AFB70"/>
      <c r="AFC70"/>
      <c r="AFD70"/>
      <c r="AFE70"/>
      <c r="AFF70"/>
      <c r="AFG70"/>
      <c r="AFH70"/>
      <c r="AFI70"/>
      <c r="AFJ70"/>
      <c r="AFK70"/>
      <c r="AFL70"/>
      <c r="AFM70"/>
      <c r="AFN70"/>
      <c r="AFO70"/>
      <c r="AFP70"/>
      <c r="AFQ70"/>
      <c r="AFR70"/>
      <c r="AFS70"/>
      <c r="AFT70"/>
      <c r="AFU70"/>
      <c r="AFV70"/>
      <c r="AFW70"/>
      <c r="AFX70"/>
      <c r="AFY70"/>
      <c r="AFZ70"/>
      <c r="AGA70"/>
      <c r="AGB70"/>
      <c r="AGC70"/>
      <c r="AGD70"/>
      <c r="AGE70"/>
      <c r="AGF70"/>
      <c r="AGG70"/>
      <c r="AGH70"/>
      <c r="AGI70"/>
      <c r="AGJ70"/>
      <c r="AGK70"/>
      <c r="AGL70"/>
      <c r="AGM70"/>
      <c r="AGN70"/>
      <c r="AGO70"/>
      <c r="AGP70"/>
      <c r="AGQ70"/>
      <c r="AGR70"/>
      <c r="AGS70"/>
      <c r="AGT70"/>
      <c r="AGU70"/>
      <c r="AGV70"/>
      <c r="AGW70"/>
      <c r="AGX70"/>
      <c r="AGY70"/>
      <c r="AGZ70"/>
      <c r="AHA70"/>
      <c r="AHB70"/>
      <c r="AHC70"/>
      <c r="AHD70"/>
      <c r="AHE70"/>
      <c r="AHF70"/>
      <c r="AHG70"/>
      <c r="AHH70"/>
      <c r="AHI70"/>
      <c r="AHJ70"/>
      <c r="AHK70"/>
      <c r="AHL70"/>
      <c r="AHM70"/>
      <c r="AHN70"/>
      <c r="AHO70"/>
      <c r="AHP70"/>
      <c r="AHQ70"/>
      <c r="AHR70"/>
      <c r="AHS70"/>
      <c r="AHT70"/>
      <c r="AHU70"/>
      <c r="AHV70"/>
      <c r="AHW70"/>
      <c r="AHX70"/>
      <c r="AHY70"/>
      <c r="AHZ70"/>
      <c r="AIA70"/>
      <c r="AIB70"/>
      <c r="AIC70"/>
      <c r="AID70"/>
      <c r="AIE70"/>
      <c r="AIF70"/>
      <c r="AIG70"/>
      <c r="AIH70"/>
      <c r="AII70"/>
      <c r="AIJ70"/>
      <c r="AIK70"/>
      <c r="AIL70"/>
      <c r="AIM70"/>
      <c r="AIN70"/>
      <c r="AIO70"/>
      <c r="AIP70"/>
      <c r="AIQ70"/>
      <c r="AIR70"/>
      <c r="AIS70"/>
      <c r="AIT70"/>
      <c r="AIU70"/>
      <c r="AIV70"/>
      <c r="AIW70"/>
      <c r="AIX70"/>
      <c r="AIY70"/>
      <c r="AIZ70"/>
      <c r="AJA70"/>
      <c r="AJB70"/>
      <c r="AJC70"/>
      <c r="AJD70"/>
      <c r="AJE70"/>
      <c r="AJF70"/>
      <c r="AJG70"/>
      <c r="AJH70"/>
      <c r="AJI70"/>
      <c r="AJJ70"/>
      <c r="AJK70"/>
      <c r="AJL70"/>
      <c r="AJM70"/>
      <c r="AJN70"/>
      <c r="AJO70"/>
      <c r="AJP70"/>
      <c r="AJQ70"/>
      <c r="AJR70"/>
      <c r="AJS70"/>
      <c r="AJT70"/>
      <c r="AJU70"/>
      <c r="AJV70"/>
      <c r="AJW70"/>
      <c r="AJX70"/>
      <c r="AJY70"/>
      <c r="AJZ70"/>
      <c r="AKA70"/>
      <c r="AKB70"/>
      <c r="AKC70"/>
      <c r="AKD70"/>
      <c r="AKE70"/>
      <c r="AKF70"/>
      <c r="AKG70"/>
      <c r="AKH70"/>
      <c r="AKI70"/>
      <c r="AKJ70"/>
      <c r="AKK70"/>
      <c r="AKL70"/>
      <c r="AKM70"/>
      <c r="AKN70"/>
      <c r="AKO70"/>
      <c r="AKP70"/>
      <c r="AKQ70"/>
      <c r="AKR70"/>
      <c r="AKS70"/>
      <c r="AKT70"/>
      <c r="AKU70"/>
      <c r="AKV70"/>
      <c r="AKW70"/>
      <c r="AKX70"/>
      <c r="AKY70"/>
      <c r="AKZ70"/>
      <c r="ALA70"/>
      <c r="ALB70"/>
      <c r="ALC70"/>
      <c r="ALD70"/>
      <c r="ALE70"/>
      <c r="ALF70"/>
      <c r="ALG70"/>
      <c r="ALH70"/>
      <c r="ALI70"/>
      <c r="ALJ70"/>
      <c r="ALK70"/>
      <c r="ALL70"/>
      <c r="ALM70"/>
      <c r="ALN70"/>
      <c r="ALO70"/>
      <c r="ALP70"/>
      <c r="ALQ70"/>
      <c r="ALR70"/>
      <c r="ALS70"/>
      <c r="ALT70"/>
      <c r="ALU70"/>
      <c r="ALV70"/>
      <c r="ALW70"/>
      <c r="ALX70"/>
      <c r="ALY70"/>
      <c r="ALZ70"/>
      <c r="AMA70"/>
      <c r="AMB70"/>
      <c r="AMC70" s="19"/>
      <c r="AMD70" s="19"/>
    </row>
    <row r="71" spans="1:1018" s="19" customFormat="1" ht="28.9" customHeight="1" x14ac:dyDescent="0.45">
      <c r="A71" s="11" t="s">
        <v>126</v>
      </c>
      <c r="B71" s="11"/>
      <c r="C71" s="11"/>
      <c r="D71" s="11"/>
      <c r="E71" s="11"/>
      <c r="F71" s="11"/>
    </row>
    <row r="72" spans="1:1018" ht="28.5" x14ac:dyDescent="0.45">
      <c r="A72" s="20" t="s">
        <v>7</v>
      </c>
      <c r="B72" s="20" t="s">
        <v>8</v>
      </c>
      <c r="C72" s="20" t="s">
        <v>9</v>
      </c>
      <c r="D72" s="20" t="s">
        <v>10</v>
      </c>
      <c r="E72" s="21" t="s">
        <v>11</v>
      </c>
      <c r="F72" s="21" t="s">
        <v>12</v>
      </c>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c r="ADV72"/>
      <c r="ADW72"/>
      <c r="ADX72"/>
      <c r="ADY72"/>
      <c r="ADZ72"/>
      <c r="AEA72"/>
      <c r="AEB72"/>
      <c r="AEC72"/>
      <c r="AED72"/>
      <c r="AEE72"/>
      <c r="AEF72"/>
      <c r="AEG72"/>
      <c r="AEH72"/>
      <c r="AEI72"/>
      <c r="AEJ72"/>
      <c r="AEK72"/>
      <c r="AEL72"/>
      <c r="AEM72"/>
      <c r="AEN72"/>
      <c r="AEO72"/>
      <c r="AEP72"/>
      <c r="AEQ72"/>
      <c r="AER72"/>
      <c r="AES72"/>
      <c r="AET72"/>
      <c r="AEU72"/>
      <c r="AEV72"/>
      <c r="AEW72"/>
      <c r="AEX72"/>
      <c r="AEY72"/>
      <c r="AEZ72"/>
      <c r="AFA72"/>
      <c r="AFB72"/>
      <c r="AFC72"/>
      <c r="AFD72"/>
      <c r="AFE72"/>
      <c r="AFF72"/>
      <c r="AFG72"/>
      <c r="AFH72"/>
      <c r="AFI72"/>
      <c r="AFJ72"/>
      <c r="AFK72"/>
      <c r="AFL72"/>
      <c r="AFM72"/>
      <c r="AFN72"/>
      <c r="AFO72"/>
      <c r="AFP72"/>
      <c r="AFQ72"/>
      <c r="AFR72"/>
      <c r="AFS72"/>
      <c r="AFT72"/>
      <c r="AFU72"/>
      <c r="AFV72"/>
      <c r="AFW72"/>
      <c r="AFX72"/>
      <c r="AFY72"/>
      <c r="AFZ72"/>
      <c r="AGA72"/>
      <c r="AGB72"/>
      <c r="AGC72"/>
      <c r="AGD72"/>
      <c r="AGE72"/>
      <c r="AGF72"/>
      <c r="AGG72"/>
      <c r="AGH72"/>
      <c r="AGI72"/>
      <c r="AGJ72"/>
      <c r="AGK72"/>
      <c r="AGL72"/>
      <c r="AGM72"/>
      <c r="AGN72"/>
      <c r="AGO72"/>
      <c r="AGP72"/>
      <c r="AGQ72"/>
      <c r="AGR72"/>
      <c r="AGS72"/>
      <c r="AGT72"/>
      <c r="AGU72"/>
      <c r="AGV72"/>
      <c r="AGW72"/>
      <c r="AGX72"/>
      <c r="AGY72"/>
      <c r="AGZ72"/>
      <c r="AHA72"/>
      <c r="AHB72"/>
      <c r="AHC72"/>
      <c r="AHD72"/>
      <c r="AHE72"/>
      <c r="AHF72"/>
      <c r="AHG72"/>
      <c r="AHH72"/>
      <c r="AHI72"/>
      <c r="AHJ72"/>
      <c r="AHK72"/>
      <c r="AHL72"/>
      <c r="AHM72"/>
      <c r="AHN72"/>
      <c r="AHO72"/>
      <c r="AHP72"/>
      <c r="AHQ72"/>
      <c r="AHR72"/>
      <c r="AHS72"/>
      <c r="AHT72"/>
      <c r="AHU72"/>
      <c r="AHV72"/>
      <c r="AHW72"/>
      <c r="AHX72"/>
      <c r="AHY72"/>
      <c r="AHZ72"/>
      <c r="AIA72"/>
      <c r="AIB72"/>
      <c r="AIC72"/>
      <c r="AID72"/>
      <c r="AIE72"/>
      <c r="AIF72"/>
      <c r="AIG72"/>
      <c r="AIH72"/>
      <c r="AII72"/>
      <c r="AIJ72"/>
      <c r="AIK72"/>
      <c r="AIL72"/>
      <c r="AIM72"/>
      <c r="AIN72"/>
      <c r="AIO72"/>
      <c r="AIP72"/>
      <c r="AIQ72"/>
      <c r="AIR72"/>
      <c r="AIS72"/>
      <c r="AIT72"/>
      <c r="AIU72"/>
      <c r="AIV72"/>
      <c r="AIW72"/>
      <c r="AIX72"/>
      <c r="AIY72"/>
      <c r="AIZ72"/>
      <c r="AJA72"/>
      <c r="AJB72"/>
      <c r="AJC72"/>
      <c r="AJD72"/>
      <c r="AJE72"/>
      <c r="AJF72"/>
      <c r="AJG72"/>
      <c r="AJH72"/>
      <c r="AJI72"/>
      <c r="AJJ72"/>
      <c r="AJK72"/>
      <c r="AJL72"/>
      <c r="AJM72"/>
      <c r="AJN72"/>
      <c r="AJO72"/>
      <c r="AJP72"/>
      <c r="AJQ72"/>
      <c r="AJR72"/>
      <c r="AJS72"/>
      <c r="AJT72"/>
      <c r="AJU72"/>
      <c r="AJV72"/>
      <c r="AJW72"/>
      <c r="AJX72"/>
      <c r="AJY72"/>
      <c r="AJZ72"/>
      <c r="AKA72"/>
      <c r="AKB72"/>
      <c r="AKC72"/>
      <c r="AKD72"/>
      <c r="AKE72"/>
      <c r="AKF72"/>
      <c r="AKG72"/>
      <c r="AKH72"/>
      <c r="AKI72"/>
      <c r="AKJ72"/>
      <c r="AKK72"/>
      <c r="AKL72"/>
      <c r="AKM72"/>
      <c r="AKN72"/>
      <c r="AKO72"/>
      <c r="AKP72"/>
      <c r="AKQ72"/>
      <c r="AKR72"/>
      <c r="AKS72"/>
      <c r="AKT72"/>
      <c r="AKU72"/>
      <c r="AKV72"/>
      <c r="AKW72"/>
      <c r="AKX72"/>
      <c r="AKY72"/>
      <c r="AKZ72"/>
      <c r="ALA72"/>
      <c r="ALB72"/>
      <c r="ALC72"/>
      <c r="ALD72"/>
      <c r="ALE72"/>
      <c r="ALF72"/>
      <c r="ALG72"/>
      <c r="ALH72"/>
      <c r="ALI72"/>
      <c r="ALJ72"/>
      <c r="ALK72"/>
      <c r="ALL72"/>
      <c r="ALM72"/>
      <c r="ALN72"/>
      <c r="ALO72"/>
      <c r="ALP72"/>
      <c r="ALQ72"/>
      <c r="ALR72"/>
      <c r="ALS72"/>
      <c r="ALT72"/>
      <c r="ALU72"/>
      <c r="ALV72"/>
      <c r="ALW72"/>
      <c r="ALX72"/>
      <c r="ALY72"/>
      <c r="ALZ72"/>
      <c r="AMA72"/>
      <c r="AMB72"/>
      <c r="AMC72"/>
      <c r="AMD72"/>
    </row>
    <row r="73" spans="1:1018" ht="28.5" x14ac:dyDescent="0.45">
      <c r="A73" s="22" t="s">
        <v>127</v>
      </c>
      <c r="B73" s="23" t="s">
        <v>128</v>
      </c>
      <c r="C73" s="22" t="s">
        <v>15</v>
      </c>
      <c r="D73" s="22">
        <v>1</v>
      </c>
      <c r="E73" s="24">
        <v>38.50333333333333</v>
      </c>
      <c r="F73" s="24">
        <f>E73*D73</f>
        <v>38.50333333333333</v>
      </c>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IW73"/>
      <c r="IX73"/>
      <c r="IY73"/>
      <c r="IZ73"/>
      <c r="JA73"/>
      <c r="JB73"/>
      <c r="JC73"/>
      <c r="JD73"/>
      <c r="JE73"/>
      <c r="JF73"/>
      <c r="JG73"/>
      <c r="JH73"/>
      <c r="JI73"/>
      <c r="JJ73"/>
      <c r="JK73"/>
      <c r="JL73"/>
      <c r="JM73"/>
      <c r="JN73"/>
      <c r="JO73"/>
      <c r="JP73"/>
      <c r="JQ73"/>
      <c r="JR73"/>
      <c r="JS73"/>
      <c r="JT73"/>
      <c r="JU73"/>
      <c r="JV73"/>
      <c r="JW73"/>
      <c r="JX73"/>
      <c r="JY73"/>
      <c r="JZ73"/>
      <c r="KA73"/>
      <c r="KB73"/>
      <c r="KC73"/>
      <c r="KD73"/>
      <c r="KE73"/>
      <c r="KF73"/>
      <c r="KG73"/>
      <c r="KH73"/>
      <c r="KI73"/>
      <c r="KJ73"/>
      <c r="KK73"/>
      <c r="KL73"/>
      <c r="KM73"/>
      <c r="KN73"/>
      <c r="KO73"/>
      <c r="KP73"/>
      <c r="KQ73"/>
      <c r="KR73"/>
      <c r="KS73"/>
      <c r="KT73"/>
      <c r="KU73"/>
      <c r="KV73"/>
      <c r="KW73"/>
      <c r="KX73"/>
      <c r="KY73"/>
      <c r="KZ73"/>
      <c r="LA73"/>
      <c r="LB73"/>
      <c r="LC73"/>
      <c r="LD73"/>
      <c r="LE73"/>
      <c r="LF73"/>
      <c r="LG73"/>
      <c r="LH73"/>
      <c r="LI73"/>
      <c r="LJ73"/>
      <c r="LK73"/>
      <c r="LL73"/>
      <c r="LM73"/>
      <c r="LN73"/>
      <c r="LO73"/>
      <c r="LP73"/>
      <c r="LQ73"/>
      <c r="LR73"/>
      <c r="LS73"/>
      <c r="LT73"/>
      <c r="LU73"/>
      <c r="LV73"/>
      <c r="LW73"/>
      <c r="LX73"/>
      <c r="LY73"/>
      <c r="LZ73"/>
      <c r="MA73"/>
      <c r="MB73"/>
      <c r="MC73"/>
      <c r="MD73"/>
      <c r="ME73"/>
      <c r="MF73"/>
      <c r="MG73"/>
      <c r="MH73"/>
      <c r="MI73"/>
      <c r="MJ73"/>
      <c r="MK73"/>
      <c r="ML73"/>
      <c r="MM73"/>
      <c r="MN73"/>
      <c r="MO73"/>
      <c r="MP73"/>
      <c r="MQ73"/>
      <c r="MR73"/>
      <c r="MS73"/>
      <c r="MT73"/>
      <c r="MU73"/>
      <c r="MV73"/>
      <c r="MW73"/>
      <c r="MX73"/>
      <c r="MY73"/>
      <c r="MZ73"/>
      <c r="NA73"/>
      <c r="NB73"/>
      <c r="NC73"/>
      <c r="ND73"/>
      <c r="NE73"/>
      <c r="NF73"/>
      <c r="NG73"/>
      <c r="NH73"/>
      <c r="NI73"/>
      <c r="NJ73"/>
      <c r="NK73"/>
      <c r="NL73"/>
      <c r="NM73"/>
      <c r="NN73"/>
      <c r="NO73"/>
      <c r="NP73"/>
      <c r="NQ73"/>
      <c r="NR73"/>
      <c r="NS73"/>
      <c r="NT73"/>
      <c r="NU73"/>
      <c r="NV73"/>
      <c r="NW73"/>
      <c r="NX73"/>
      <c r="NY73"/>
      <c r="NZ73"/>
      <c r="OA73"/>
      <c r="OB73"/>
      <c r="OC73"/>
      <c r="OD73"/>
      <c r="OE73"/>
      <c r="OF73"/>
      <c r="OG73"/>
      <c r="OH73"/>
      <c r="OI73"/>
      <c r="OJ73"/>
      <c r="OK73"/>
      <c r="OL73"/>
      <c r="OM73"/>
      <c r="ON73"/>
      <c r="OO73"/>
      <c r="OP73"/>
      <c r="OQ73"/>
      <c r="OR73"/>
      <c r="OS73"/>
      <c r="OT73"/>
      <c r="OU73"/>
      <c r="OV73"/>
      <c r="OW73"/>
      <c r="OX73"/>
      <c r="OY73"/>
      <c r="OZ73"/>
      <c r="PA73"/>
      <c r="PB73"/>
      <c r="PC73"/>
      <c r="PD73"/>
      <c r="PE73"/>
      <c r="PF73"/>
      <c r="PG73"/>
      <c r="PH73"/>
      <c r="PI73"/>
      <c r="PJ73"/>
      <c r="PK73"/>
      <c r="PL73"/>
      <c r="PM73"/>
      <c r="PN73"/>
      <c r="PO73"/>
      <c r="PP73"/>
      <c r="PQ73"/>
      <c r="PR73"/>
      <c r="PS73"/>
      <c r="PT73"/>
      <c r="PU73"/>
      <c r="PV73"/>
      <c r="PW73"/>
      <c r="PX73"/>
      <c r="PY73"/>
      <c r="PZ73"/>
      <c r="QA73"/>
      <c r="QB73"/>
      <c r="QC73"/>
      <c r="QD73"/>
      <c r="QE73"/>
      <c r="QF73"/>
      <c r="QG73"/>
      <c r="QH73"/>
      <c r="QI73"/>
      <c r="QJ73"/>
      <c r="QK73"/>
      <c r="QL73"/>
      <c r="QM73"/>
      <c r="QN73"/>
      <c r="QO73"/>
      <c r="QP73"/>
      <c r="QQ73"/>
      <c r="QR73"/>
      <c r="QS73"/>
      <c r="QT73"/>
      <c r="QU73"/>
      <c r="QV73"/>
      <c r="QW73"/>
      <c r="QX73"/>
      <c r="QY73"/>
      <c r="QZ73"/>
      <c r="RA73"/>
      <c r="RB73"/>
      <c r="RC73"/>
      <c r="RD73"/>
      <c r="RE73"/>
      <c r="RF73"/>
      <c r="RG73"/>
      <c r="RH73"/>
      <c r="RI73"/>
      <c r="RJ73"/>
      <c r="RK73"/>
      <c r="RL73"/>
      <c r="RM73"/>
      <c r="RN73"/>
      <c r="RO73"/>
      <c r="RP73"/>
      <c r="RQ73"/>
      <c r="RR73"/>
      <c r="RS73"/>
      <c r="RT73"/>
      <c r="RU73"/>
      <c r="RV73"/>
      <c r="RW73"/>
      <c r="RX73"/>
      <c r="RY73"/>
      <c r="RZ73"/>
      <c r="SA73"/>
      <c r="SB73"/>
      <c r="SC73"/>
      <c r="SD73"/>
      <c r="SE73"/>
      <c r="SF73"/>
      <c r="SG73"/>
      <c r="SH73"/>
      <c r="SI73"/>
      <c r="SJ73"/>
      <c r="SK73"/>
      <c r="SL73"/>
      <c r="SM73"/>
      <c r="SN73"/>
      <c r="SO73"/>
      <c r="SP73"/>
      <c r="SQ73"/>
      <c r="SR73"/>
      <c r="SS73"/>
      <c r="ST73"/>
      <c r="SU73"/>
      <c r="SV73"/>
      <c r="SW73"/>
      <c r="SX73"/>
      <c r="SY73"/>
      <c r="SZ73"/>
      <c r="TA73"/>
      <c r="TB73"/>
      <c r="TC73"/>
      <c r="TD73"/>
      <c r="TE73"/>
      <c r="TF73"/>
      <c r="TG73"/>
      <c r="TH73"/>
      <c r="TI73"/>
      <c r="TJ73"/>
      <c r="TK73"/>
      <c r="TL73"/>
      <c r="TM73"/>
      <c r="TN73"/>
      <c r="TO73"/>
      <c r="TP73"/>
      <c r="TQ73"/>
      <c r="TR73"/>
      <c r="TS73"/>
      <c r="TT73"/>
      <c r="TU73"/>
      <c r="TV73"/>
      <c r="TW73"/>
      <c r="TX73"/>
      <c r="TY73"/>
      <c r="TZ73"/>
      <c r="UA73"/>
      <c r="UB73"/>
      <c r="UC73"/>
      <c r="UD73"/>
      <c r="UE73"/>
      <c r="UF73"/>
      <c r="UG73"/>
      <c r="UH73"/>
      <c r="UI73"/>
      <c r="UJ73"/>
      <c r="UK73"/>
      <c r="UL73"/>
      <c r="UM73"/>
      <c r="UN73"/>
      <c r="UO73"/>
      <c r="UP73"/>
      <c r="UQ73"/>
      <c r="UR73"/>
      <c r="US73"/>
      <c r="UT73"/>
      <c r="UU73"/>
      <c r="UV73"/>
      <c r="UW73"/>
      <c r="UX73"/>
      <c r="UY73"/>
      <c r="UZ73"/>
      <c r="VA73"/>
      <c r="VB73"/>
      <c r="VC73"/>
      <c r="VD73"/>
      <c r="VE73"/>
      <c r="VF73"/>
      <c r="VG73"/>
      <c r="VH73"/>
      <c r="VI73"/>
      <c r="VJ73"/>
      <c r="VK73"/>
      <c r="VL73"/>
      <c r="VM73"/>
      <c r="VN73"/>
      <c r="VO73"/>
      <c r="VP73"/>
      <c r="VQ73"/>
      <c r="VR73"/>
      <c r="VS73"/>
      <c r="VT73"/>
      <c r="VU73"/>
      <c r="VV73"/>
      <c r="VW73"/>
      <c r="VX73"/>
      <c r="VY73"/>
      <c r="VZ73"/>
      <c r="WA73"/>
      <c r="WB73"/>
      <c r="WC73"/>
      <c r="WD73"/>
      <c r="WE73"/>
      <c r="WF73"/>
      <c r="WG73"/>
      <c r="WH73"/>
      <c r="WI73"/>
      <c r="WJ73"/>
      <c r="WK73"/>
      <c r="WL73"/>
      <c r="WM73"/>
      <c r="WN73"/>
      <c r="WO73"/>
      <c r="WP73"/>
      <c r="WQ73"/>
      <c r="WR73"/>
      <c r="WS73"/>
      <c r="WT73"/>
      <c r="WU73"/>
      <c r="WV73"/>
      <c r="WW73"/>
      <c r="WX73"/>
      <c r="WY73"/>
      <c r="WZ73"/>
      <c r="XA73"/>
      <c r="XB73"/>
      <c r="XC73"/>
      <c r="XD73"/>
      <c r="XE73"/>
      <c r="XF73"/>
      <c r="XG73"/>
      <c r="XH73"/>
      <c r="XI73"/>
      <c r="XJ73"/>
      <c r="XK73"/>
      <c r="XL73"/>
      <c r="XM73"/>
      <c r="XN73"/>
      <c r="XO73"/>
      <c r="XP73"/>
      <c r="XQ73"/>
      <c r="XR73"/>
      <c r="XS73"/>
      <c r="XT73"/>
      <c r="XU73"/>
      <c r="XV73"/>
      <c r="XW73"/>
      <c r="XX73"/>
      <c r="XY73"/>
      <c r="XZ73"/>
      <c r="YA73"/>
      <c r="YB73"/>
      <c r="YC73"/>
      <c r="YD73"/>
      <c r="YE73"/>
      <c r="YF73"/>
      <c r="YG73"/>
      <c r="YH73"/>
      <c r="YI73"/>
      <c r="YJ73"/>
      <c r="YK73"/>
      <c r="YL73"/>
      <c r="YM73"/>
      <c r="YN73"/>
      <c r="YO73"/>
      <c r="YP73"/>
      <c r="YQ73"/>
      <c r="YR73"/>
      <c r="YS73"/>
      <c r="YT73"/>
      <c r="YU73"/>
      <c r="YV73"/>
      <c r="YW73"/>
      <c r="YX73"/>
      <c r="YY73"/>
      <c r="YZ73"/>
      <c r="ZA73"/>
      <c r="ZB73"/>
      <c r="ZC73"/>
      <c r="ZD73"/>
      <c r="ZE73"/>
      <c r="ZF73"/>
      <c r="ZG73"/>
      <c r="ZH73"/>
      <c r="ZI73"/>
      <c r="ZJ73"/>
      <c r="ZK73"/>
      <c r="ZL73"/>
      <c r="ZM73"/>
      <c r="ZN73"/>
      <c r="ZO73"/>
      <c r="ZP73"/>
      <c r="ZQ73"/>
      <c r="ZR73"/>
      <c r="ZS73"/>
      <c r="ZT73"/>
      <c r="ZU73"/>
      <c r="ZV73"/>
      <c r="ZW73"/>
      <c r="ZX73"/>
      <c r="ZY73"/>
      <c r="ZZ73"/>
      <c r="AAA73"/>
      <c r="AAB73"/>
      <c r="AAC73"/>
      <c r="AAD73"/>
      <c r="AAE73"/>
      <c r="AAF73"/>
      <c r="AAG73"/>
      <c r="AAH73"/>
      <c r="AAI73"/>
      <c r="AAJ73"/>
      <c r="AAK73"/>
      <c r="AAL73"/>
      <c r="AAM73"/>
      <c r="AAN73"/>
      <c r="AAO73"/>
      <c r="AAP73"/>
      <c r="AAQ73"/>
      <c r="AAR73"/>
      <c r="AAS73"/>
      <c r="AAT73"/>
      <c r="AAU73"/>
      <c r="AAV73"/>
      <c r="AAW73"/>
      <c r="AAX73"/>
      <c r="AAY73"/>
      <c r="AAZ73"/>
      <c r="ABA73"/>
      <c r="ABB73"/>
      <c r="ABC73"/>
      <c r="ABD73"/>
      <c r="ABE73"/>
      <c r="ABF73"/>
      <c r="ABG73"/>
      <c r="ABH73"/>
      <c r="ABI73"/>
      <c r="ABJ73"/>
      <c r="ABK73"/>
      <c r="ABL73"/>
      <c r="ABM73"/>
      <c r="ABN73"/>
      <c r="ABO73"/>
      <c r="ABP73"/>
      <c r="ABQ73"/>
      <c r="ABR73"/>
      <c r="ABS73"/>
      <c r="ABT73"/>
      <c r="ABU73"/>
      <c r="ABV73"/>
      <c r="ABW73"/>
      <c r="ABX73"/>
      <c r="ABY73"/>
      <c r="ABZ73"/>
      <c r="ACA73"/>
      <c r="ACB73"/>
      <c r="ACC73"/>
      <c r="ACD73"/>
      <c r="ACE73"/>
      <c r="ACF73"/>
      <c r="ACG73"/>
      <c r="ACH73"/>
      <c r="ACI73"/>
      <c r="ACJ73"/>
      <c r="ACK73"/>
      <c r="ACL73"/>
      <c r="ACM73"/>
      <c r="ACN73"/>
      <c r="ACO73"/>
      <c r="ACP73"/>
      <c r="ACQ73"/>
      <c r="ACR73"/>
      <c r="ACS73"/>
      <c r="ACT73"/>
      <c r="ACU73"/>
      <c r="ACV73"/>
      <c r="ACW73"/>
      <c r="ACX73"/>
      <c r="ACY73"/>
      <c r="ACZ73"/>
      <c r="ADA73"/>
      <c r="ADB73"/>
      <c r="ADC73"/>
      <c r="ADD73"/>
      <c r="ADE73"/>
      <c r="ADF73"/>
      <c r="ADG73"/>
      <c r="ADH73"/>
      <c r="ADI73"/>
      <c r="ADJ73"/>
      <c r="ADK73"/>
      <c r="ADL73"/>
      <c r="ADM73"/>
      <c r="ADN73"/>
      <c r="ADO73"/>
      <c r="ADP73"/>
      <c r="ADQ73"/>
      <c r="ADR73"/>
      <c r="ADS73"/>
      <c r="ADT73"/>
      <c r="ADU73"/>
      <c r="ADV73"/>
      <c r="ADW73"/>
      <c r="ADX73"/>
      <c r="ADY73"/>
      <c r="ADZ73"/>
      <c r="AEA73"/>
      <c r="AEB73"/>
      <c r="AEC73"/>
      <c r="AED73"/>
      <c r="AEE73"/>
      <c r="AEF73"/>
      <c r="AEG73"/>
      <c r="AEH73"/>
      <c r="AEI73"/>
      <c r="AEJ73"/>
      <c r="AEK73"/>
      <c r="AEL73"/>
      <c r="AEM73"/>
      <c r="AEN73"/>
      <c r="AEO73"/>
      <c r="AEP73"/>
      <c r="AEQ73"/>
      <c r="AER73"/>
      <c r="AES73"/>
      <c r="AET73"/>
      <c r="AEU73"/>
      <c r="AEV73"/>
      <c r="AEW73"/>
      <c r="AEX73"/>
      <c r="AEY73"/>
      <c r="AEZ73"/>
      <c r="AFA73"/>
      <c r="AFB73"/>
      <c r="AFC73"/>
      <c r="AFD73"/>
      <c r="AFE73"/>
      <c r="AFF73"/>
      <c r="AFG73"/>
      <c r="AFH73"/>
      <c r="AFI73"/>
      <c r="AFJ73"/>
      <c r="AFK73"/>
      <c r="AFL73"/>
      <c r="AFM73"/>
      <c r="AFN73"/>
      <c r="AFO73"/>
      <c r="AFP73"/>
      <c r="AFQ73"/>
      <c r="AFR73"/>
      <c r="AFS73"/>
      <c r="AFT73"/>
      <c r="AFU73"/>
      <c r="AFV73"/>
      <c r="AFW73"/>
      <c r="AFX73"/>
      <c r="AFY73"/>
      <c r="AFZ73"/>
      <c r="AGA73"/>
      <c r="AGB73"/>
      <c r="AGC73"/>
      <c r="AGD73"/>
      <c r="AGE73"/>
      <c r="AGF73"/>
      <c r="AGG73"/>
      <c r="AGH73"/>
      <c r="AGI73"/>
      <c r="AGJ73"/>
      <c r="AGK73"/>
      <c r="AGL73"/>
      <c r="AGM73"/>
      <c r="AGN73"/>
      <c r="AGO73"/>
      <c r="AGP73"/>
      <c r="AGQ73"/>
      <c r="AGR73"/>
      <c r="AGS73"/>
      <c r="AGT73"/>
      <c r="AGU73"/>
      <c r="AGV73"/>
      <c r="AGW73"/>
      <c r="AGX73"/>
      <c r="AGY73"/>
      <c r="AGZ73"/>
      <c r="AHA73"/>
      <c r="AHB73"/>
      <c r="AHC73"/>
      <c r="AHD73"/>
      <c r="AHE73"/>
      <c r="AHF73"/>
      <c r="AHG73"/>
      <c r="AHH73"/>
      <c r="AHI73"/>
      <c r="AHJ73"/>
      <c r="AHK73"/>
      <c r="AHL73"/>
      <c r="AHM73"/>
      <c r="AHN73"/>
      <c r="AHO73"/>
      <c r="AHP73"/>
      <c r="AHQ73"/>
      <c r="AHR73"/>
      <c r="AHS73"/>
      <c r="AHT73"/>
      <c r="AHU73"/>
      <c r="AHV73"/>
      <c r="AHW73"/>
      <c r="AHX73"/>
      <c r="AHY73"/>
      <c r="AHZ73"/>
      <c r="AIA73"/>
      <c r="AIB73"/>
      <c r="AIC73"/>
      <c r="AID73"/>
      <c r="AIE73"/>
      <c r="AIF73"/>
      <c r="AIG73"/>
      <c r="AIH73"/>
      <c r="AII73"/>
      <c r="AIJ73"/>
      <c r="AIK73"/>
      <c r="AIL73"/>
      <c r="AIM73"/>
      <c r="AIN73"/>
      <c r="AIO73"/>
      <c r="AIP73"/>
      <c r="AIQ73"/>
      <c r="AIR73"/>
      <c r="AIS73"/>
      <c r="AIT73"/>
      <c r="AIU73"/>
      <c r="AIV73"/>
      <c r="AIW73"/>
      <c r="AIX73"/>
      <c r="AIY73"/>
      <c r="AIZ73"/>
      <c r="AJA73"/>
      <c r="AJB73"/>
      <c r="AJC73"/>
      <c r="AJD73"/>
      <c r="AJE73"/>
      <c r="AJF73"/>
      <c r="AJG73"/>
      <c r="AJH73"/>
      <c r="AJI73"/>
      <c r="AJJ73"/>
      <c r="AJK73"/>
      <c r="AJL73"/>
      <c r="AJM73"/>
      <c r="AJN73"/>
      <c r="AJO73"/>
      <c r="AJP73"/>
      <c r="AJQ73"/>
      <c r="AJR73"/>
      <c r="AJS73"/>
      <c r="AJT73"/>
      <c r="AJU73"/>
      <c r="AJV73"/>
      <c r="AJW73"/>
      <c r="AJX73"/>
      <c r="AJY73"/>
      <c r="AJZ73"/>
      <c r="AKA73"/>
      <c r="AKB73"/>
      <c r="AKC73"/>
      <c r="AKD73"/>
      <c r="AKE73"/>
      <c r="AKF73"/>
      <c r="AKG73"/>
      <c r="AKH73"/>
      <c r="AKI73"/>
      <c r="AKJ73"/>
      <c r="AKK73"/>
      <c r="AKL73"/>
      <c r="AKM73"/>
      <c r="AKN73"/>
      <c r="AKO73"/>
      <c r="AKP73"/>
      <c r="AKQ73"/>
      <c r="AKR73"/>
      <c r="AKS73"/>
      <c r="AKT73"/>
      <c r="AKU73"/>
      <c r="AKV73"/>
      <c r="AKW73"/>
      <c r="AKX73"/>
      <c r="AKY73"/>
      <c r="AKZ73"/>
      <c r="ALA73"/>
      <c r="ALB73"/>
      <c r="ALC73"/>
      <c r="ALD73"/>
      <c r="ALE73"/>
      <c r="ALF73"/>
      <c r="ALG73"/>
      <c r="ALH73"/>
      <c r="ALI73"/>
      <c r="ALJ73"/>
      <c r="ALK73"/>
      <c r="ALL73"/>
      <c r="ALM73"/>
      <c r="ALN73"/>
      <c r="ALO73"/>
      <c r="ALP73"/>
      <c r="ALQ73"/>
      <c r="ALR73"/>
      <c r="ALS73"/>
      <c r="ALT73"/>
      <c r="ALU73"/>
      <c r="ALV73"/>
      <c r="ALW73"/>
      <c r="ALX73"/>
      <c r="ALY73"/>
      <c r="ALZ73"/>
      <c r="AMA73"/>
      <c r="AMB73"/>
      <c r="AMC73"/>
      <c r="AMD73"/>
    </row>
    <row r="74" spans="1:1018" ht="28.5" x14ac:dyDescent="0.45">
      <c r="A74" s="22" t="s">
        <v>129</v>
      </c>
      <c r="B74" s="23" t="s">
        <v>130</v>
      </c>
      <c r="C74" s="22" t="s">
        <v>15</v>
      </c>
      <c r="D74" s="22">
        <v>1</v>
      </c>
      <c r="E74" s="24">
        <v>35.03</v>
      </c>
      <c r="F74" s="24">
        <f>E74*D74</f>
        <v>35.03</v>
      </c>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IW74"/>
      <c r="IX74"/>
      <c r="IY74"/>
      <c r="IZ74"/>
      <c r="JA74"/>
      <c r="JB74"/>
      <c r="JC74"/>
      <c r="JD74"/>
      <c r="JE74"/>
      <c r="JF74"/>
      <c r="JG74"/>
      <c r="JH74"/>
      <c r="JI74"/>
      <c r="JJ74"/>
      <c r="JK74"/>
      <c r="JL74"/>
      <c r="JM74"/>
      <c r="JN74"/>
      <c r="JO74"/>
      <c r="JP74"/>
      <c r="JQ74"/>
      <c r="JR74"/>
      <c r="JS74"/>
      <c r="JT74"/>
      <c r="JU74"/>
      <c r="JV74"/>
      <c r="JW74"/>
      <c r="JX74"/>
      <c r="JY74"/>
      <c r="JZ74"/>
      <c r="KA74"/>
      <c r="KB74"/>
      <c r="KC74"/>
      <c r="KD74"/>
      <c r="KE74"/>
      <c r="KF74"/>
      <c r="KG74"/>
      <c r="KH74"/>
      <c r="KI74"/>
      <c r="KJ74"/>
      <c r="KK74"/>
      <c r="KL74"/>
      <c r="KM74"/>
      <c r="KN74"/>
      <c r="KO74"/>
      <c r="KP74"/>
      <c r="KQ74"/>
      <c r="KR74"/>
      <c r="KS74"/>
      <c r="KT74"/>
      <c r="KU74"/>
      <c r="KV74"/>
      <c r="KW74"/>
      <c r="KX74"/>
      <c r="KY74"/>
      <c r="KZ74"/>
      <c r="LA74"/>
      <c r="LB74"/>
      <c r="LC74"/>
      <c r="LD74"/>
      <c r="LE74"/>
      <c r="LF74"/>
      <c r="LG74"/>
      <c r="LH74"/>
      <c r="LI74"/>
      <c r="LJ74"/>
      <c r="LK74"/>
      <c r="LL74"/>
      <c r="LM74"/>
      <c r="LN74"/>
      <c r="LO74"/>
      <c r="LP74"/>
      <c r="LQ74"/>
      <c r="LR74"/>
      <c r="LS74"/>
      <c r="LT74"/>
      <c r="LU74"/>
      <c r="LV74"/>
      <c r="LW74"/>
      <c r="LX74"/>
      <c r="LY74"/>
      <c r="LZ74"/>
      <c r="MA74"/>
      <c r="MB74"/>
      <c r="MC74"/>
      <c r="MD74"/>
      <c r="ME74"/>
      <c r="MF74"/>
      <c r="MG74"/>
      <c r="MH74"/>
      <c r="MI74"/>
      <c r="MJ74"/>
      <c r="MK74"/>
      <c r="ML74"/>
      <c r="MM74"/>
      <c r="MN74"/>
      <c r="MO74"/>
      <c r="MP74"/>
      <c r="MQ74"/>
      <c r="MR74"/>
      <c r="MS74"/>
      <c r="MT74"/>
      <c r="MU74"/>
      <c r="MV74"/>
      <c r="MW74"/>
      <c r="MX74"/>
      <c r="MY74"/>
      <c r="MZ74"/>
      <c r="NA74"/>
      <c r="NB74"/>
      <c r="NC74"/>
      <c r="ND74"/>
      <c r="NE74"/>
      <c r="NF74"/>
      <c r="NG74"/>
      <c r="NH74"/>
      <c r="NI74"/>
      <c r="NJ74"/>
      <c r="NK74"/>
      <c r="NL74"/>
      <c r="NM74"/>
      <c r="NN74"/>
      <c r="NO74"/>
      <c r="NP74"/>
      <c r="NQ74"/>
      <c r="NR74"/>
      <c r="NS74"/>
      <c r="NT74"/>
      <c r="NU74"/>
      <c r="NV74"/>
      <c r="NW74"/>
      <c r="NX74"/>
      <c r="NY74"/>
      <c r="NZ74"/>
      <c r="OA74"/>
      <c r="OB74"/>
      <c r="OC74"/>
      <c r="OD74"/>
      <c r="OE74"/>
      <c r="OF74"/>
      <c r="OG74"/>
      <c r="OH74"/>
      <c r="OI74"/>
      <c r="OJ74"/>
      <c r="OK74"/>
      <c r="OL74"/>
      <c r="OM74"/>
      <c r="ON74"/>
      <c r="OO74"/>
      <c r="OP74"/>
      <c r="OQ74"/>
      <c r="OR74"/>
      <c r="OS74"/>
      <c r="OT74"/>
      <c r="OU74"/>
      <c r="OV74"/>
      <c r="OW74"/>
      <c r="OX74"/>
      <c r="OY74"/>
      <c r="OZ74"/>
      <c r="PA74"/>
      <c r="PB74"/>
      <c r="PC74"/>
      <c r="PD74"/>
      <c r="PE74"/>
      <c r="PF74"/>
      <c r="PG74"/>
      <c r="PH74"/>
      <c r="PI74"/>
      <c r="PJ74"/>
      <c r="PK74"/>
      <c r="PL74"/>
      <c r="PM74"/>
      <c r="PN74"/>
      <c r="PO74"/>
      <c r="PP74"/>
      <c r="PQ74"/>
      <c r="PR74"/>
      <c r="PS74"/>
      <c r="PT74"/>
      <c r="PU74"/>
      <c r="PV74"/>
      <c r="PW74"/>
      <c r="PX74"/>
      <c r="PY74"/>
      <c r="PZ74"/>
      <c r="QA74"/>
      <c r="QB74"/>
      <c r="QC74"/>
      <c r="QD74"/>
      <c r="QE74"/>
      <c r="QF74"/>
      <c r="QG74"/>
      <c r="QH74"/>
      <c r="QI74"/>
      <c r="QJ74"/>
      <c r="QK74"/>
      <c r="QL74"/>
      <c r="QM74"/>
      <c r="QN74"/>
      <c r="QO74"/>
      <c r="QP74"/>
      <c r="QQ74"/>
      <c r="QR74"/>
      <c r="QS74"/>
      <c r="QT74"/>
      <c r="QU74"/>
      <c r="QV74"/>
      <c r="QW74"/>
      <c r="QX74"/>
      <c r="QY74"/>
      <c r="QZ74"/>
      <c r="RA74"/>
      <c r="RB74"/>
      <c r="RC74"/>
      <c r="RD74"/>
      <c r="RE74"/>
      <c r="RF74"/>
      <c r="RG74"/>
      <c r="RH74"/>
      <c r="RI74"/>
      <c r="RJ74"/>
      <c r="RK74"/>
      <c r="RL74"/>
      <c r="RM74"/>
      <c r="RN74"/>
      <c r="RO74"/>
      <c r="RP74"/>
      <c r="RQ74"/>
      <c r="RR74"/>
      <c r="RS74"/>
      <c r="RT74"/>
      <c r="RU74"/>
      <c r="RV74"/>
      <c r="RW74"/>
      <c r="RX74"/>
      <c r="RY74"/>
      <c r="RZ74"/>
      <c r="SA74"/>
      <c r="SB74"/>
      <c r="SC74"/>
      <c r="SD74"/>
      <c r="SE74"/>
      <c r="SF74"/>
      <c r="SG74"/>
      <c r="SH74"/>
      <c r="SI74"/>
      <c r="SJ74"/>
      <c r="SK74"/>
      <c r="SL74"/>
      <c r="SM74"/>
      <c r="SN74"/>
      <c r="SO74"/>
      <c r="SP74"/>
      <c r="SQ74"/>
      <c r="SR74"/>
      <c r="SS74"/>
      <c r="ST74"/>
      <c r="SU74"/>
      <c r="SV74"/>
      <c r="SW74"/>
      <c r="SX74"/>
      <c r="SY74"/>
      <c r="SZ74"/>
      <c r="TA74"/>
      <c r="TB74"/>
      <c r="TC74"/>
      <c r="TD74"/>
      <c r="TE74"/>
      <c r="TF74"/>
      <c r="TG74"/>
      <c r="TH74"/>
      <c r="TI74"/>
      <c r="TJ74"/>
      <c r="TK74"/>
      <c r="TL74"/>
      <c r="TM74"/>
      <c r="TN74"/>
      <c r="TO74"/>
      <c r="TP74"/>
      <c r="TQ74"/>
      <c r="TR74"/>
      <c r="TS74"/>
      <c r="TT74"/>
      <c r="TU74"/>
      <c r="TV74"/>
      <c r="TW74"/>
      <c r="TX74"/>
      <c r="TY74"/>
      <c r="TZ74"/>
      <c r="UA74"/>
      <c r="UB74"/>
      <c r="UC74"/>
      <c r="UD74"/>
      <c r="UE74"/>
      <c r="UF74"/>
      <c r="UG74"/>
      <c r="UH74"/>
      <c r="UI74"/>
      <c r="UJ74"/>
      <c r="UK74"/>
      <c r="UL74"/>
      <c r="UM74"/>
      <c r="UN74"/>
      <c r="UO74"/>
      <c r="UP74"/>
      <c r="UQ74"/>
      <c r="UR74"/>
      <c r="US74"/>
      <c r="UT74"/>
      <c r="UU74"/>
      <c r="UV74"/>
      <c r="UW74"/>
      <c r="UX74"/>
      <c r="UY74"/>
      <c r="UZ74"/>
      <c r="VA74"/>
      <c r="VB74"/>
      <c r="VC74"/>
      <c r="VD74"/>
      <c r="VE74"/>
      <c r="VF74"/>
      <c r="VG74"/>
      <c r="VH74"/>
      <c r="VI74"/>
      <c r="VJ74"/>
      <c r="VK74"/>
      <c r="VL74"/>
      <c r="VM74"/>
      <c r="VN74"/>
      <c r="VO74"/>
      <c r="VP74"/>
      <c r="VQ74"/>
      <c r="VR74"/>
      <c r="VS74"/>
      <c r="VT74"/>
      <c r="VU74"/>
      <c r="VV74"/>
      <c r="VW74"/>
      <c r="VX74"/>
      <c r="VY74"/>
      <c r="VZ74"/>
      <c r="WA74"/>
      <c r="WB74"/>
      <c r="WC74"/>
      <c r="WD74"/>
      <c r="WE74"/>
      <c r="WF74"/>
      <c r="WG74"/>
      <c r="WH74"/>
      <c r="WI74"/>
      <c r="WJ74"/>
      <c r="WK74"/>
      <c r="WL74"/>
      <c r="WM74"/>
      <c r="WN74"/>
      <c r="WO74"/>
      <c r="WP74"/>
      <c r="WQ74"/>
      <c r="WR74"/>
      <c r="WS74"/>
      <c r="WT74"/>
      <c r="WU74"/>
      <c r="WV74"/>
      <c r="WW74"/>
      <c r="WX74"/>
      <c r="WY74"/>
      <c r="WZ74"/>
      <c r="XA74"/>
      <c r="XB74"/>
      <c r="XC74"/>
      <c r="XD74"/>
      <c r="XE74"/>
      <c r="XF74"/>
      <c r="XG74"/>
      <c r="XH74"/>
      <c r="XI74"/>
      <c r="XJ74"/>
      <c r="XK74"/>
      <c r="XL74"/>
      <c r="XM74"/>
      <c r="XN74"/>
      <c r="XO74"/>
      <c r="XP74"/>
      <c r="XQ74"/>
      <c r="XR74"/>
      <c r="XS74"/>
      <c r="XT74"/>
      <c r="XU74"/>
      <c r="XV74"/>
      <c r="XW74"/>
      <c r="XX74"/>
      <c r="XY74"/>
      <c r="XZ74"/>
      <c r="YA74"/>
      <c r="YB74"/>
      <c r="YC74"/>
      <c r="YD74"/>
      <c r="YE74"/>
      <c r="YF74"/>
      <c r="YG74"/>
      <c r="YH74"/>
      <c r="YI74"/>
      <c r="YJ74"/>
      <c r="YK74"/>
      <c r="YL74"/>
      <c r="YM74"/>
      <c r="YN74"/>
      <c r="YO74"/>
      <c r="YP74"/>
      <c r="YQ74"/>
      <c r="YR74"/>
      <c r="YS74"/>
      <c r="YT74"/>
      <c r="YU74"/>
      <c r="YV74"/>
      <c r="YW74"/>
      <c r="YX74"/>
      <c r="YY74"/>
      <c r="YZ74"/>
      <c r="ZA74"/>
      <c r="ZB74"/>
      <c r="ZC74"/>
      <c r="ZD74"/>
      <c r="ZE74"/>
      <c r="ZF74"/>
      <c r="ZG74"/>
      <c r="ZH74"/>
      <c r="ZI74"/>
      <c r="ZJ74"/>
      <c r="ZK74"/>
      <c r="ZL74"/>
      <c r="ZM74"/>
      <c r="ZN74"/>
      <c r="ZO74"/>
      <c r="ZP74"/>
      <c r="ZQ74"/>
      <c r="ZR74"/>
      <c r="ZS74"/>
      <c r="ZT74"/>
      <c r="ZU74"/>
      <c r="ZV74"/>
      <c r="ZW74"/>
      <c r="ZX74"/>
      <c r="ZY74"/>
      <c r="ZZ74"/>
      <c r="AAA74"/>
      <c r="AAB74"/>
      <c r="AAC74"/>
      <c r="AAD74"/>
      <c r="AAE74"/>
      <c r="AAF74"/>
      <c r="AAG74"/>
      <c r="AAH74"/>
      <c r="AAI74"/>
      <c r="AAJ74"/>
      <c r="AAK74"/>
      <c r="AAL74"/>
      <c r="AAM74"/>
      <c r="AAN74"/>
      <c r="AAO74"/>
      <c r="AAP74"/>
      <c r="AAQ74"/>
      <c r="AAR74"/>
      <c r="AAS74"/>
      <c r="AAT74"/>
      <c r="AAU74"/>
      <c r="AAV74"/>
      <c r="AAW74"/>
      <c r="AAX74"/>
      <c r="AAY74"/>
      <c r="AAZ74"/>
      <c r="ABA74"/>
      <c r="ABB74"/>
      <c r="ABC74"/>
      <c r="ABD74"/>
      <c r="ABE74"/>
      <c r="ABF74"/>
      <c r="ABG74"/>
      <c r="ABH74"/>
      <c r="ABI74"/>
      <c r="ABJ74"/>
      <c r="ABK74"/>
      <c r="ABL74"/>
      <c r="ABM74"/>
      <c r="ABN74"/>
      <c r="ABO74"/>
      <c r="ABP74"/>
      <c r="ABQ74"/>
      <c r="ABR74"/>
      <c r="ABS74"/>
      <c r="ABT74"/>
      <c r="ABU74"/>
      <c r="ABV74"/>
      <c r="ABW74"/>
      <c r="ABX74"/>
      <c r="ABY74"/>
      <c r="ABZ74"/>
      <c r="ACA74"/>
      <c r="ACB74"/>
      <c r="ACC74"/>
      <c r="ACD74"/>
      <c r="ACE74"/>
      <c r="ACF74"/>
      <c r="ACG74"/>
      <c r="ACH74"/>
      <c r="ACI74"/>
      <c r="ACJ74"/>
      <c r="ACK74"/>
      <c r="ACL74"/>
      <c r="ACM74"/>
      <c r="ACN74"/>
      <c r="ACO74"/>
      <c r="ACP74"/>
      <c r="ACQ74"/>
      <c r="ACR74"/>
      <c r="ACS74"/>
      <c r="ACT74"/>
      <c r="ACU74"/>
      <c r="ACV74"/>
      <c r="ACW74"/>
      <c r="ACX74"/>
      <c r="ACY74"/>
      <c r="ACZ74"/>
      <c r="ADA74"/>
      <c r="ADB74"/>
      <c r="ADC74"/>
      <c r="ADD74"/>
      <c r="ADE74"/>
      <c r="ADF74"/>
      <c r="ADG74"/>
      <c r="ADH74"/>
      <c r="ADI74"/>
      <c r="ADJ74"/>
      <c r="ADK74"/>
      <c r="ADL74"/>
      <c r="ADM74"/>
      <c r="ADN74"/>
      <c r="ADO74"/>
      <c r="ADP74"/>
      <c r="ADQ74"/>
      <c r="ADR74"/>
      <c r="ADS74"/>
      <c r="ADT74"/>
      <c r="ADU74"/>
      <c r="ADV74"/>
      <c r="ADW74"/>
      <c r="ADX74"/>
      <c r="ADY74"/>
      <c r="ADZ74"/>
      <c r="AEA74"/>
      <c r="AEB74"/>
      <c r="AEC74"/>
      <c r="AED74"/>
      <c r="AEE74"/>
      <c r="AEF74"/>
      <c r="AEG74"/>
      <c r="AEH74"/>
      <c r="AEI74"/>
      <c r="AEJ74"/>
      <c r="AEK74"/>
      <c r="AEL74"/>
      <c r="AEM74"/>
      <c r="AEN74"/>
      <c r="AEO74"/>
      <c r="AEP74"/>
      <c r="AEQ74"/>
      <c r="AER74"/>
      <c r="AES74"/>
      <c r="AET74"/>
      <c r="AEU74"/>
      <c r="AEV74"/>
      <c r="AEW74"/>
      <c r="AEX74"/>
      <c r="AEY74"/>
      <c r="AEZ74"/>
      <c r="AFA74"/>
      <c r="AFB74"/>
      <c r="AFC74"/>
      <c r="AFD74"/>
      <c r="AFE74"/>
      <c r="AFF74"/>
      <c r="AFG74"/>
      <c r="AFH74"/>
      <c r="AFI74"/>
      <c r="AFJ74"/>
      <c r="AFK74"/>
      <c r="AFL74"/>
      <c r="AFM74"/>
      <c r="AFN74"/>
      <c r="AFO74"/>
      <c r="AFP74"/>
      <c r="AFQ74"/>
      <c r="AFR74"/>
      <c r="AFS74"/>
      <c r="AFT74"/>
      <c r="AFU74"/>
      <c r="AFV74"/>
      <c r="AFW74"/>
      <c r="AFX74"/>
      <c r="AFY74"/>
      <c r="AFZ74"/>
      <c r="AGA74"/>
      <c r="AGB74"/>
      <c r="AGC74"/>
      <c r="AGD74"/>
      <c r="AGE74"/>
      <c r="AGF74"/>
      <c r="AGG74"/>
      <c r="AGH74"/>
      <c r="AGI74"/>
      <c r="AGJ74"/>
      <c r="AGK74"/>
      <c r="AGL74"/>
      <c r="AGM74"/>
      <c r="AGN74"/>
      <c r="AGO74"/>
      <c r="AGP74"/>
      <c r="AGQ74"/>
      <c r="AGR74"/>
      <c r="AGS74"/>
      <c r="AGT74"/>
      <c r="AGU74"/>
      <c r="AGV74"/>
      <c r="AGW74"/>
      <c r="AGX74"/>
      <c r="AGY74"/>
      <c r="AGZ74"/>
      <c r="AHA74"/>
      <c r="AHB74"/>
      <c r="AHC74"/>
      <c r="AHD74"/>
      <c r="AHE74"/>
      <c r="AHF74"/>
      <c r="AHG74"/>
      <c r="AHH74"/>
      <c r="AHI74"/>
      <c r="AHJ74"/>
      <c r="AHK74"/>
      <c r="AHL74"/>
      <c r="AHM74"/>
      <c r="AHN74"/>
      <c r="AHO74"/>
      <c r="AHP74"/>
      <c r="AHQ74"/>
      <c r="AHR74"/>
      <c r="AHS74"/>
      <c r="AHT74"/>
      <c r="AHU74"/>
      <c r="AHV74"/>
      <c r="AHW74"/>
      <c r="AHX74"/>
      <c r="AHY74"/>
      <c r="AHZ74"/>
      <c r="AIA74"/>
      <c r="AIB74"/>
      <c r="AIC74"/>
      <c r="AID74"/>
      <c r="AIE74"/>
      <c r="AIF74"/>
      <c r="AIG74"/>
      <c r="AIH74"/>
      <c r="AII74"/>
      <c r="AIJ74"/>
      <c r="AIK74"/>
      <c r="AIL74"/>
      <c r="AIM74"/>
      <c r="AIN74"/>
      <c r="AIO74"/>
      <c r="AIP74"/>
      <c r="AIQ74"/>
      <c r="AIR74"/>
      <c r="AIS74"/>
      <c r="AIT74"/>
      <c r="AIU74"/>
      <c r="AIV74"/>
      <c r="AIW74"/>
      <c r="AIX74"/>
      <c r="AIY74"/>
      <c r="AIZ74"/>
      <c r="AJA74"/>
      <c r="AJB74"/>
      <c r="AJC74"/>
      <c r="AJD74"/>
      <c r="AJE74"/>
      <c r="AJF74"/>
      <c r="AJG74"/>
      <c r="AJH74"/>
      <c r="AJI74"/>
      <c r="AJJ74"/>
      <c r="AJK74"/>
      <c r="AJL74"/>
      <c r="AJM74"/>
      <c r="AJN74"/>
      <c r="AJO74"/>
      <c r="AJP74"/>
      <c r="AJQ74"/>
      <c r="AJR74"/>
      <c r="AJS74"/>
      <c r="AJT74"/>
      <c r="AJU74"/>
      <c r="AJV74"/>
      <c r="AJW74"/>
      <c r="AJX74"/>
      <c r="AJY74"/>
      <c r="AJZ74"/>
      <c r="AKA74"/>
      <c r="AKB74"/>
      <c r="AKC74"/>
      <c r="AKD74"/>
      <c r="AKE74"/>
      <c r="AKF74"/>
      <c r="AKG74"/>
      <c r="AKH74"/>
      <c r="AKI74"/>
      <c r="AKJ74"/>
      <c r="AKK74"/>
      <c r="AKL74"/>
      <c r="AKM74"/>
      <c r="AKN74"/>
      <c r="AKO74"/>
      <c r="AKP74"/>
      <c r="AKQ74"/>
      <c r="AKR74"/>
      <c r="AKS74"/>
      <c r="AKT74"/>
      <c r="AKU74"/>
      <c r="AKV74"/>
      <c r="AKW74"/>
      <c r="AKX74"/>
      <c r="AKY74"/>
      <c r="AKZ74"/>
      <c r="ALA74"/>
      <c r="ALB74"/>
      <c r="ALC74"/>
      <c r="ALD74"/>
      <c r="ALE74"/>
      <c r="ALF74"/>
      <c r="ALG74"/>
      <c r="ALH74"/>
      <c r="ALI74"/>
      <c r="ALJ74"/>
      <c r="ALK74"/>
      <c r="ALL74"/>
      <c r="ALM74"/>
      <c r="ALN74"/>
      <c r="ALO74"/>
      <c r="ALP74"/>
      <c r="ALQ74"/>
      <c r="ALR74"/>
      <c r="ALS74"/>
      <c r="ALT74"/>
      <c r="ALU74"/>
      <c r="ALV74"/>
      <c r="ALW74"/>
      <c r="ALX74"/>
      <c r="ALY74"/>
      <c r="ALZ74"/>
      <c r="AMA74"/>
      <c r="AMB74"/>
      <c r="AMC74"/>
      <c r="AMD74"/>
    </row>
    <row r="75" spans="1:1018" ht="28.5" x14ac:dyDescent="0.45">
      <c r="A75" s="22" t="s">
        <v>131</v>
      </c>
      <c r="B75" s="23" t="s">
        <v>17</v>
      </c>
      <c r="C75" s="22" t="s">
        <v>15</v>
      </c>
      <c r="D75" s="22">
        <v>1</v>
      </c>
      <c r="E75" s="24">
        <v>35.86</v>
      </c>
      <c r="F75" s="24">
        <f>E75*D75</f>
        <v>35.86</v>
      </c>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c r="ADV75"/>
      <c r="ADW75"/>
      <c r="ADX75"/>
      <c r="ADY75"/>
      <c r="ADZ75"/>
      <c r="AEA75"/>
      <c r="AEB75"/>
      <c r="AEC75"/>
      <c r="AED75"/>
      <c r="AEE75"/>
      <c r="AEF75"/>
      <c r="AEG75"/>
      <c r="AEH75"/>
      <c r="AEI75"/>
      <c r="AEJ75"/>
      <c r="AEK75"/>
      <c r="AEL75"/>
      <c r="AEM75"/>
      <c r="AEN75"/>
      <c r="AEO75"/>
      <c r="AEP75"/>
      <c r="AEQ75"/>
      <c r="AER75"/>
      <c r="AES75"/>
      <c r="AET75"/>
      <c r="AEU75"/>
      <c r="AEV75"/>
      <c r="AEW75"/>
      <c r="AEX75"/>
      <c r="AEY75"/>
      <c r="AEZ75"/>
      <c r="AFA75"/>
      <c r="AFB75"/>
      <c r="AFC75"/>
      <c r="AFD75"/>
      <c r="AFE75"/>
      <c r="AFF75"/>
      <c r="AFG75"/>
      <c r="AFH75"/>
      <c r="AFI75"/>
      <c r="AFJ75"/>
      <c r="AFK75"/>
      <c r="AFL75"/>
      <c r="AFM75"/>
      <c r="AFN75"/>
      <c r="AFO75"/>
      <c r="AFP75"/>
      <c r="AFQ75"/>
      <c r="AFR75"/>
      <c r="AFS75"/>
      <c r="AFT75"/>
      <c r="AFU75"/>
      <c r="AFV75"/>
      <c r="AFW75"/>
      <c r="AFX75"/>
      <c r="AFY75"/>
      <c r="AFZ75"/>
      <c r="AGA75"/>
      <c r="AGB75"/>
      <c r="AGC75"/>
      <c r="AGD75"/>
      <c r="AGE75"/>
      <c r="AGF75"/>
      <c r="AGG75"/>
      <c r="AGH75"/>
      <c r="AGI75"/>
      <c r="AGJ75"/>
      <c r="AGK75"/>
      <c r="AGL75"/>
      <c r="AGM75"/>
      <c r="AGN75"/>
      <c r="AGO75"/>
      <c r="AGP75"/>
      <c r="AGQ75"/>
      <c r="AGR75"/>
      <c r="AGS75"/>
      <c r="AGT75"/>
      <c r="AGU75"/>
      <c r="AGV75"/>
      <c r="AGW75"/>
      <c r="AGX75"/>
      <c r="AGY75"/>
      <c r="AGZ75"/>
      <c r="AHA75"/>
      <c r="AHB75"/>
      <c r="AHC75"/>
      <c r="AHD75"/>
      <c r="AHE75"/>
      <c r="AHF75"/>
      <c r="AHG75"/>
      <c r="AHH75"/>
      <c r="AHI75"/>
      <c r="AHJ75"/>
      <c r="AHK75"/>
      <c r="AHL75"/>
      <c r="AHM75"/>
      <c r="AHN75"/>
      <c r="AHO75"/>
      <c r="AHP75"/>
      <c r="AHQ75"/>
      <c r="AHR75"/>
      <c r="AHS75"/>
      <c r="AHT75"/>
      <c r="AHU75"/>
      <c r="AHV75"/>
      <c r="AHW75"/>
      <c r="AHX75"/>
      <c r="AHY75"/>
      <c r="AHZ75"/>
      <c r="AIA75"/>
      <c r="AIB75"/>
      <c r="AIC75"/>
      <c r="AID75"/>
      <c r="AIE75"/>
      <c r="AIF75"/>
      <c r="AIG75"/>
      <c r="AIH75"/>
      <c r="AII75"/>
      <c r="AIJ75"/>
      <c r="AIK75"/>
      <c r="AIL75"/>
      <c r="AIM75"/>
      <c r="AIN75"/>
      <c r="AIO75"/>
      <c r="AIP75"/>
      <c r="AIQ75"/>
      <c r="AIR75"/>
      <c r="AIS75"/>
      <c r="AIT75"/>
      <c r="AIU75"/>
      <c r="AIV75"/>
      <c r="AIW75"/>
      <c r="AIX75"/>
      <c r="AIY75"/>
      <c r="AIZ75"/>
      <c r="AJA75"/>
      <c r="AJB75"/>
      <c r="AJC75"/>
      <c r="AJD75"/>
      <c r="AJE75"/>
      <c r="AJF75"/>
      <c r="AJG75"/>
      <c r="AJH75"/>
      <c r="AJI75"/>
      <c r="AJJ75"/>
      <c r="AJK75"/>
      <c r="AJL75"/>
      <c r="AJM75"/>
      <c r="AJN75"/>
      <c r="AJO75"/>
      <c r="AJP75"/>
      <c r="AJQ75"/>
      <c r="AJR75"/>
      <c r="AJS75"/>
      <c r="AJT75"/>
      <c r="AJU75"/>
      <c r="AJV75"/>
      <c r="AJW75"/>
      <c r="AJX75"/>
      <c r="AJY75"/>
      <c r="AJZ75"/>
      <c r="AKA75"/>
      <c r="AKB75"/>
      <c r="AKC75"/>
      <c r="AKD75"/>
      <c r="AKE75"/>
      <c r="AKF75"/>
      <c r="AKG75"/>
      <c r="AKH75"/>
      <c r="AKI75"/>
      <c r="AKJ75"/>
      <c r="AKK75"/>
      <c r="AKL75"/>
      <c r="AKM75"/>
      <c r="AKN75"/>
      <c r="AKO75"/>
      <c r="AKP75"/>
      <c r="AKQ75"/>
      <c r="AKR75"/>
      <c r="AKS75"/>
      <c r="AKT75"/>
      <c r="AKU75"/>
      <c r="AKV75"/>
      <c r="AKW75"/>
      <c r="AKX75"/>
      <c r="AKY75"/>
      <c r="AKZ75"/>
      <c r="ALA75"/>
      <c r="ALB75"/>
      <c r="ALC75"/>
      <c r="ALD75"/>
      <c r="ALE75"/>
      <c r="ALF75"/>
      <c r="ALG75"/>
      <c r="ALH75"/>
      <c r="ALI75"/>
      <c r="ALJ75"/>
      <c r="ALK75"/>
      <c r="ALL75"/>
      <c r="ALM75"/>
      <c r="ALN75"/>
      <c r="ALO75"/>
      <c r="ALP75"/>
      <c r="ALQ75"/>
      <c r="ALR75"/>
      <c r="ALS75"/>
      <c r="ALT75"/>
      <c r="ALU75"/>
      <c r="ALV75"/>
      <c r="ALW75"/>
      <c r="ALX75"/>
      <c r="ALY75"/>
      <c r="ALZ75"/>
      <c r="AMA75"/>
      <c r="AMB75"/>
      <c r="AMC75"/>
      <c r="AMD75"/>
    </row>
    <row r="76" spans="1:1018" ht="14.25" x14ac:dyDescent="0.45">
      <c r="A76" s="22" t="s">
        <v>132</v>
      </c>
      <c r="B76" s="23" t="s">
        <v>19</v>
      </c>
      <c r="C76" s="22" t="s">
        <v>15</v>
      </c>
      <c r="D76" s="22">
        <v>1</v>
      </c>
      <c r="E76" s="24">
        <v>48.03</v>
      </c>
      <c r="F76" s="24">
        <f>E76*D76</f>
        <v>48.03</v>
      </c>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c r="ADV76"/>
      <c r="ADW76"/>
      <c r="ADX76"/>
      <c r="ADY76"/>
      <c r="ADZ76"/>
      <c r="AEA76"/>
      <c r="AEB76"/>
      <c r="AEC76"/>
      <c r="AED76"/>
      <c r="AEE76"/>
      <c r="AEF76"/>
      <c r="AEG76"/>
      <c r="AEH76"/>
      <c r="AEI76"/>
      <c r="AEJ76"/>
      <c r="AEK76"/>
      <c r="AEL76"/>
      <c r="AEM76"/>
      <c r="AEN76"/>
      <c r="AEO76"/>
      <c r="AEP76"/>
      <c r="AEQ76"/>
      <c r="AER76"/>
      <c r="AES76"/>
      <c r="AET76"/>
      <c r="AEU76"/>
      <c r="AEV76"/>
      <c r="AEW76"/>
      <c r="AEX76"/>
      <c r="AEY76"/>
      <c r="AEZ76"/>
      <c r="AFA76"/>
      <c r="AFB76"/>
      <c r="AFC76"/>
      <c r="AFD76"/>
      <c r="AFE76"/>
      <c r="AFF76"/>
      <c r="AFG76"/>
      <c r="AFH76"/>
      <c r="AFI76"/>
      <c r="AFJ76"/>
      <c r="AFK76"/>
      <c r="AFL76"/>
      <c r="AFM76"/>
      <c r="AFN76"/>
      <c r="AFO76"/>
      <c r="AFP76"/>
      <c r="AFQ76"/>
      <c r="AFR76"/>
      <c r="AFS76"/>
      <c r="AFT76"/>
      <c r="AFU76"/>
      <c r="AFV76"/>
      <c r="AFW76"/>
      <c r="AFX76"/>
      <c r="AFY76"/>
      <c r="AFZ76"/>
      <c r="AGA76"/>
      <c r="AGB76"/>
      <c r="AGC76"/>
      <c r="AGD76"/>
      <c r="AGE76"/>
      <c r="AGF76"/>
      <c r="AGG76"/>
      <c r="AGH76"/>
      <c r="AGI76"/>
      <c r="AGJ76"/>
      <c r="AGK76"/>
      <c r="AGL76"/>
      <c r="AGM76"/>
      <c r="AGN76"/>
      <c r="AGO76"/>
      <c r="AGP76"/>
      <c r="AGQ76"/>
      <c r="AGR76"/>
      <c r="AGS76"/>
      <c r="AGT76"/>
      <c r="AGU76"/>
      <c r="AGV76"/>
      <c r="AGW76"/>
      <c r="AGX76"/>
      <c r="AGY76"/>
      <c r="AGZ76"/>
      <c r="AHA76"/>
      <c r="AHB76"/>
      <c r="AHC76"/>
      <c r="AHD76"/>
      <c r="AHE76"/>
      <c r="AHF76"/>
      <c r="AHG76"/>
      <c r="AHH76"/>
      <c r="AHI76"/>
      <c r="AHJ76"/>
      <c r="AHK76"/>
      <c r="AHL76"/>
      <c r="AHM76"/>
      <c r="AHN76"/>
      <c r="AHO76"/>
      <c r="AHP76"/>
      <c r="AHQ76"/>
      <c r="AHR76"/>
      <c r="AHS76"/>
      <c r="AHT76"/>
      <c r="AHU76"/>
      <c r="AHV76"/>
      <c r="AHW76"/>
      <c r="AHX76"/>
      <c r="AHY76"/>
      <c r="AHZ76"/>
      <c r="AIA76"/>
      <c r="AIB76"/>
      <c r="AIC76"/>
      <c r="AID76"/>
      <c r="AIE76"/>
      <c r="AIF76"/>
      <c r="AIG76"/>
      <c r="AIH76"/>
      <c r="AII76"/>
      <c r="AIJ76"/>
      <c r="AIK76"/>
      <c r="AIL76"/>
      <c r="AIM76"/>
      <c r="AIN76"/>
      <c r="AIO76"/>
      <c r="AIP76"/>
      <c r="AIQ76"/>
      <c r="AIR76"/>
      <c r="AIS76"/>
      <c r="AIT76"/>
      <c r="AIU76"/>
      <c r="AIV76"/>
      <c r="AIW76"/>
      <c r="AIX76"/>
      <c r="AIY76"/>
      <c r="AIZ76"/>
      <c r="AJA76"/>
      <c r="AJB76"/>
      <c r="AJC76"/>
      <c r="AJD76"/>
      <c r="AJE76"/>
      <c r="AJF76"/>
      <c r="AJG76"/>
      <c r="AJH76"/>
      <c r="AJI76"/>
      <c r="AJJ76"/>
      <c r="AJK76"/>
      <c r="AJL76"/>
      <c r="AJM76"/>
      <c r="AJN76"/>
      <c r="AJO76"/>
      <c r="AJP76"/>
      <c r="AJQ76"/>
      <c r="AJR76"/>
      <c r="AJS76"/>
      <c r="AJT76"/>
      <c r="AJU76"/>
      <c r="AJV76"/>
      <c r="AJW76"/>
      <c r="AJX76"/>
      <c r="AJY76"/>
      <c r="AJZ76"/>
      <c r="AKA76"/>
      <c r="AKB76"/>
      <c r="AKC76"/>
      <c r="AKD76"/>
      <c r="AKE76"/>
      <c r="AKF76"/>
      <c r="AKG76"/>
      <c r="AKH76"/>
      <c r="AKI76"/>
      <c r="AKJ76"/>
      <c r="AKK76"/>
      <c r="AKL76"/>
      <c r="AKM76"/>
      <c r="AKN76"/>
      <c r="AKO76"/>
      <c r="AKP76"/>
      <c r="AKQ76"/>
      <c r="AKR76"/>
      <c r="AKS76"/>
      <c r="AKT76"/>
      <c r="AKU76"/>
      <c r="AKV76"/>
      <c r="AKW76"/>
      <c r="AKX76"/>
      <c r="AKY76"/>
      <c r="AKZ76"/>
      <c r="ALA76"/>
      <c r="ALB76"/>
      <c r="ALC76"/>
      <c r="ALD76"/>
      <c r="ALE76"/>
      <c r="ALF76"/>
      <c r="ALG76"/>
      <c r="ALH76"/>
      <c r="ALI76"/>
      <c r="ALJ76"/>
      <c r="ALK76"/>
      <c r="ALL76"/>
      <c r="ALM76"/>
      <c r="ALN76"/>
      <c r="ALO76"/>
      <c r="ALP76"/>
      <c r="ALQ76"/>
      <c r="ALR76"/>
      <c r="ALS76"/>
      <c r="ALT76"/>
      <c r="ALU76"/>
      <c r="ALV76"/>
      <c r="ALW76"/>
      <c r="ALX76"/>
      <c r="ALY76"/>
      <c r="ALZ76"/>
      <c r="AMA76"/>
      <c r="AMB76"/>
      <c r="AMC76"/>
      <c r="AMD76"/>
    </row>
    <row r="77" spans="1:1018" ht="28.5" x14ac:dyDescent="0.45">
      <c r="A77" s="22" t="s">
        <v>133</v>
      </c>
      <c r="B77" s="23" t="s">
        <v>134</v>
      </c>
      <c r="C77" s="22" t="s">
        <v>15</v>
      </c>
      <c r="D77" s="22">
        <v>1</v>
      </c>
      <c r="E77" s="24">
        <v>190.91</v>
      </c>
      <c r="F77" s="24">
        <f>E77*D77</f>
        <v>190.91</v>
      </c>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row>
    <row r="78" spans="1:1018" ht="14.25" x14ac:dyDescent="0.45">
      <c r="A78" s="22" t="s">
        <v>135</v>
      </c>
      <c r="B78" s="23" t="s">
        <v>136</v>
      </c>
      <c r="C78" s="22" t="s">
        <v>15</v>
      </c>
      <c r="D78" s="22">
        <v>1</v>
      </c>
      <c r="E78" s="24">
        <v>30.369999999999994</v>
      </c>
      <c r="F78" s="24">
        <f>E78*D78</f>
        <v>30.369999999999994</v>
      </c>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IW78"/>
      <c r="IX78"/>
      <c r="IY78"/>
      <c r="IZ78"/>
      <c r="JA78"/>
      <c r="JB78"/>
      <c r="JC78"/>
      <c r="JD78"/>
      <c r="JE78"/>
      <c r="JF78"/>
      <c r="JG78"/>
      <c r="JH78"/>
      <c r="JI78"/>
      <c r="JJ78"/>
      <c r="JK78"/>
      <c r="JL78"/>
      <c r="JM78"/>
      <c r="JN78"/>
      <c r="JO78"/>
      <c r="JP78"/>
      <c r="JQ78"/>
      <c r="JR78"/>
      <c r="JS78"/>
      <c r="JT78"/>
      <c r="JU78"/>
      <c r="JV78"/>
      <c r="JW78"/>
      <c r="JX78"/>
      <c r="JY78"/>
      <c r="JZ78"/>
      <c r="KA78"/>
      <c r="KB78"/>
      <c r="KC78"/>
      <c r="KD78"/>
      <c r="KE78"/>
      <c r="KF78"/>
      <c r="KG78"/>
      <c r="KH78"/>
      <c r="KI78"/>
      <c r="KJ78"/>
      <c r="KK78"/>
      <c r="KL78"/>
      <c r="KM78"/>
      <c r="KN78"/>
      <c r="KO78"/>
      <c r="KP78"/>
      <c r="KQ78"/>
      <c r="KR78"/>
      <c r="KS78"/>
      <c r="KT78"/>
      <c r="KU78"/>
      <c r="KV78"/>
      <c r="KW78"/>
      <c r="KX78"/>
      <c r="KY78"/>
      <c r="KZ78"/>
      <c r="LA78"/>
      <c r="LB78"/>
      <c r="LC78"/>
      <c r="LD78"/>
      <c r="LE78"/>
      <c r="LF78"/>
      <c r="LG78"/>
      <c r="LH78"/>
      <c r="LI78"/>
      <c r="LJ78"/>
      <c r="LK78"/>
      <c r="LL78"/>
      <c r="LM78"/>
      <c r="LN78"/>
      <c r="LO78"/>
      <c r="LP78"/>
      <c r="LQ78"/>
      <c r="LR78"/>
      <c r="LS78"/>
      <c r="LT78"/>
      <c r="LU78"/>
      <c r="LV78"/>
      <c r="LW78"/>
      <c r="LX78"/>
      <c r="LY78"/>
      <c r="LZ78"/>
      <c r="MA78"/>
      <c r="MB78"/>
      <c r="MC78"/>
      <c r="MD78"/>
      <c r="ME78"/>
      <c r="MF78"/>
      <c r="MG78"/>
      <c r="MH78"/>
      <c r="MI78"/>
      <c r="MJ78"/>
      <c r="MK78"/>
      <c r="ML78"/>
      <c r="MM78"/>
      <c r="MN78"/>
      <c r="MO78"/>
      <c r="MP78"/>
      <c r="MQ78"/>
      <c r="MR78"/>
      <c r="MS78"/>
      <c r="MT78"/>
      <c r="MU78"/>
      <c r="MV78"/>
      <c r="MW78"/>
      <c r="MX78"/>
      <c r="MY78"/>
      <c r="MZ78"/>
      <c r="NA78"/>
      <c r="NB78"/>
      <c r="NC78"/>
      <c r="ND78"/>
      <c r="NE78"/>
      <c r="NF78"/>
      <c r="NG78"/>
      <c r="NH78"/>
      <c r="NI78"/>
      <c r="NJ78"/>
      <c r="NK78"/>
      <c r="NL78"/>
      <c r="NM78"/>
      <c r="NN78"/>
      <c r="NO78"/>
      <c r="NP78"/>
      <c r="NQ78"/>
      <c r="NR78"/>
      <c r="NS78"/>
      <c r="NT78"/>
      <c r="NU78"/>
      <c r="NV78"/>
      <c r="NW78"/>
      <c r="NX78"/>
      <c r="NY78"/>
      <c r="NZ78"/>
      <c r="OA78"/>
      <c r="OB78"/>
      <c r="OC78"/>
      <c r="OD78"/>
      <c r="OE78"/>
      <c r="OF78"/>
      <c r="OG78"/>
      <c r="OH78"/>
      <c r="OI78"/>
      <c r="OJ78"/>
      <c r="OK78"/>
      <c r="OL78"/>
      <c r="OM78"/>
      <c r="ON78"/>
      <c r="OO78"/>
      <c r="OP78"/>
      <c r="OQ78"/>
      <c r="OR78"/>
      <c r="OS78"/>
      <c r="OT78"/>
      <c r="OU78"/>
      <c r="OV78"/>
      <c r="OW78"/>
      <c r="OX78"/>
      <c r="OY78"/>
      <c r="OZ78"/>
      <c r="PA78"/>
      <c r="PB78"/>
      <c r="PC78"/>
      <c r="PD78"/>
      <c r="PE78"/>
      <c r="PF78"/>
      <c r="PG78"/>
      <c r="PH78"/>
      <c r="PI78"/>
      <c r="PJ78"/>
      <c r="PK78"/>
      <c r="PL78"/>
      <c r="PM78"/>
      <c r="PN78"/>
      <c r="PO78"/>
      <c r="PP78"/>
      <c r="PQ78"/>
      <c r="PR78"/>
      <c r="PS78"/>
      <c r="PT78"/>
      <c r="PU78"/>
      <c r="PV78"/>
      <c r="PW78"/>
      <c r="PX78"/>
      <c r="PY78"/>
      <c r="PZ78"/>
      <c r="QA78"/>
      <c r="QB78"/>
      <c r="QC78"/>
      <c r="QD78"/>
      <c r="QE78"/>
      <c r="QF78"/>
      <c r="QG78"/>
      <c r="QH78"/>
      <c r="QI78"/>
      <c r="QJ78"/>
      <c r="QK78"/>
      <c r="QL78"/>
      <c r="QM78"/>
      <c r="QN78"/>
      <c r="QO78"/>
      <c r="QP78"/>
      <c r="QQ78"/>
      <c r="QR78"/>
      <c r="QS78"/>
      <c r="QT78"/>
      <c r="QU78"/>
      <c r="QV78"/>
      <c r="QW78"/>
      <c r="QX78"/>
      <c r="QY78"/>
      <c r="QZ78"/>
      <c r="RA78"/>
      <c r="RB78"/>
      <c r="RC78"/>
      <c r="RD78"/>
      <c r="RE78"/>
      <c r="RF78"/>
      <c r="RG78"/>
      <c r="RH78"/>
      <c r="RI78"/>
      <c r="RJ78"/>
      <c r="RK78"/>
      <c r="RL78"/>
      <c r="RM78"/>
      <c r="RN78"/>
      <c r="RO78"/>
      <c r="RP78"/>
      <c r="RQ78"/>
      <c r="RR78"/>
      <c r="RS78"/>
      <c r="RT78"/>
      <c r="RU78"/>
      <c r="RV78"/>
      <c r="RW78"/>
      <c r="RX78"/>
      <c r="RY78"/>
      <c r="RZ78"/>
      <c r="SA78"/>
      <c r="SB78"/>
      <c r="SC78"/>
      <c r="SD78"/>
      <c r="SE78"/>
      <c r="SF78"/>
      <c r="SG78"/>
      <c r="SH78"/>
      <c r="SI78"/>
      <c r="SJ78"/>
      <c r="SK78"/>
      <c r="SL78"/>
      <c r="SM78"/>
      <c r="SN78"/>
      <c r="SO78"/>
      <c r="SP78"/>
      <c r="SQ78"/>
      <c r="SR78"/>
      <c r="SS78"/>
      <c r="ST78"/>
      <c r="SU78"/>
      <c r="SV78"/>
      <c r="SW78"/>
      <c r="SX78"/>
      <c r="SY78"/>
      <c r="SZ78"/>
      <c r="TA78"/>
      <c r="TB78"/>
      <c r="TC78"/>
      <c r="TD78"/>
      <c r="TE78"/>
      <c r="TF78"/>
      <c r="TG78"/>
      <c r="TH78"/>
      <c r="TI78"/>
      <c r="TJ78"/>
      <c r="TK78"/>
      <c r="TL78"/>
      <c r="TM78"/>
      <c r="TN78"/>
      <c r="TO78"/>
      <c r="TP78"/>
      <c r="TQ78"/>
      <c r="TR78"/>
      <c r="TS78"/>
      <c r="TT78"/>
      <c r="TU78"/>
      <c r="TV78"/>
      <c r="TW78"/>
      <c r="TX78"/>
      <c r="TY78"/>
      <c r="TZ78"/>
      <c r="UA78"/>
      <c r="UB78"/>
      <c r="UC78"/>
      <c r="UD78"/>
      <c r="UE78"/>
      <c r="UF78"/>
      <c r="UG78"/>
      <c r="UH78"/>
      <c r="UI78"/>
      <c r="UJ78"/>
      <c r="UK78"/>
      <c r="UL78"/>
      <c r="UM78"/>
      <c r="UN78"/>
      <c r="UO78"/>
      <c r="UP78"/>
      <c r="UQ78"/>
      <c r="UR78"/>
      <c r="US78"/>
      <c r="UT78"/>
      <c r="UU78"/>
      <c r="UV78"/>
      <c r="UW78"/>
      <c r="UX78"/>
      <c r="UY78"/>
      <c r="UZ78"/>
      <c r="VA78"/>
      <c r="VB78"/>
      <c r="VC78"/>
      <c r="VD78"/>
      <c r="VE78"/>
      <c r="VF78"/>
      <c r="VG78"/>
      <c r="VH78"/>
      <c r="VI78"/>
      <c r="VJ78"/>
      <c r="VK78"/>
      <c r="VL78"/>
      <c r="VM78"/>
      <c r="VN78"/>
      <c r="VO78"/>
      <c r="VP78"/>
      <c r="VQ78"/>
      <c r="VR78"/>
      <c r="VS78"/>
      <c r="VT78"/>
      <c r="VU78"/>
      <c r="VV78"/>
      <c r="VW78"/>
      <c r="VX78"/>
      <c r="VY78"/>
      <c r="VZ78"/>
      <c r="WA78"/>
      <c r="WB78"/>
      <c r="WC78"/>
      <c r="WD78"/>
      <c r="WE78"/>
      <c r="WF78"/>
      <c r="WG78"/>
      <c r="WH78"/>
      <c r="WI78"/>
      <c r="WJ78"/>
      <c r="WK78"/>
      <c r="WL78"/>
      <c r="WM78"/>
      <c r="WN78"/>
      <c r="WO78"/>
      <c r="WP78"/>
      <c r="WQ78"/>
      <c r="WR78"/>
      <c r="WS78"/>
      <c r="WT78"/>
      <c r="WU78"/>
      <c r="WV78"/>
      <c r="WW78"/>
      <c r="WX78"/>
      <c r="WY78"/>
      <c r="WZ78"/>
      <c r="XA78"/>
      <c r="XB78"/>
      <c r="XC78"/>
      <c r="XD78"/>
      <c r="XE78"/>
      <c r="XF78"/>
      <c r="XG78"/>
      <c r="XH78"/>
      <c r="XI78"/>
      <c r="XJ78"/>
      <c r="XK78"/>
      <c r="XL78"/>
      <c r="XM78"/>
      <c r="XN78"/>
      <c r="XO78"/>
      <c r="XP78"/>
      <c r="XQ78"/>
      <c r="XR78"/>
      <c r="XS78"/>
      <c r="XT78"/>
      <c r="XU78"/>
      <c r="XV78"/>
      <c r="XW78"/>
      <c r="XX78"/>
      <c r="XY78"/>
      <c r="XZ78"/>
      <c r="YA78"/>
      <c r="YB78"/>
      <c r="YC78"/>
      <c r="YD78"/>
      <c r="YE78"/>
      <c r="YF78"/>
      <c r="YG78"/>
      <c r="YH78"/>
      <c r="YI78"/>
      <c r="YJ78"/>
      <c r="YK78"/>
      <c r="YL78"/>
      <c r="YM78"/>
      <c r="YN78"/>
      <c r="YO78"/>
      <c r="YP78"/>
      <c r="YQ78"/>
      <c r="YR78"/>
      <c r="YS78"/>
      <c r="YT78"/>
      <c r="YU78"/>
      <c r="YV78"/>
      <c r="YW78"/>
      <c r="YX78"/>
      <c r="YY78"/>
      <c r="YZ78"/>
      <c r="ZA78"/>
      <c r="ZB78"/>
      <c r="ZC78"/>
      <c r="ZD78"/>
      <c r="ZE78"/>
      <c r="ZF78"/>
      <c r="ZG78"/>
      <c r="ZH78"/>
      <c r="ZI78"/>
      <c r="ZJ78"/>
      <c r="ZK78"/>
      <c r="ZL78"/>
      <c r="ZM78"/>
      <c r="ZN78"/>
      <c r="ZO78"/>
      <c r="ZP78"/>
      <c r="ZQ78"/>
      <c r="ZR78"/>
      <c r="ZS78"/>
      <c r="ZT78"/>
      <c r="ZU78"/>
      <c r="ZV78"/>
      <c r="ZW78"/>
      <c r="ZX78"/>
      <c r="ZY78"/>
      <c r="ZZ78"/>
      <c r="AAA78"/>
      <c r="AAB78"/>
      <c r="AAC78"/>
      <c r="AAD78"/>
      <c r="AAE78"/>
      <c r="AAF78"/>
      <c r="AAG78"/>
      <c r="AAH78"/>
      <c r="AAI78"/>
      <c r="AAJ78"/>
      <c r="AAK78"/>
      <c r="AAL78"/>
      <c r="AAM78"/>
      <c r="AAN78"/>
      <c r="AAO78"/>
      <c r="AAP78"/>
      <c r="AAQ78"/>
      <c r="AAR78"/>
      <c r="AAS78"/>
      <c r="AAT78"/>
      <c r="AAU78"/>
      <c r="AAV78"/>
      <c r="AAW78"/>
      <c r="AAX78"/>
      <c r="AAY78"/>
      <c r="AAZ78"/>
      <c r="ABA78"/>
      <c r="ABB78"/>
      <c r="ABC78"/>
      <c r="ABD78"/>
      <c r="ABE78"/>
      <c r="ABF78"/>
      <c r="ABG78"/>
      <c r="ABH78"/>
      <c r="ABI78"/>
      <c r="ABJ78"/>
      <c r="ABK78"/>
      <c r="ABL78"/>
      <c r="ABM78"/>
      <c r="ABN78"/>
      <c r="ABO78"/>
      <c r="ABP78"/>
      <c r="ABQ78"/>
      <c r="ABR78"/>
      <c r="ABS78"/>
      <c r="ABT78"/>
      <c r="ABU78"/>
      <c r="ABV78"/>
      <c r="ABW78"/>
      <c r="ABX78"/>
      <c r="ABY78"/>
      <c r="ABZ78"/>
      <c r="ACA78"/>
      <c r="ACB78"/>
      <c r="ACC78"/>
      <c r="ACD78"/>
      <c r="ACE78"/>
      <c r="ACF78"/>
      <c r="ACG78"/>
      <c r="ACH78"/>
      <c r="ACI78"/>
      <c r="ACJ78"/>
      <c r="ACK78"/>
      <c r="ACL78"/>
      <c r="ACM78"/>
      <c r="ACN78"/>
      <c r="ACO78"/>
      <c r="ACP78"/>
      <c r="ACQ78"/>
      <c r="ACR78"/>
      <c r="ACS78"/>
      <c r="ACT78"/>
      <c r="ACU78"/>
      <c r="ACV78"/>
      <c r="ACW78"/>
      <c r="ACX78"/>
      <c r="ACY78"/>
      <c r="ACZ78"/>
      <c r="ADA78"/>
      <c r="ADB78"/>
      <c r="ADC78"/>
      <c r="ADD78"/>
      <c r="ADE78"/>
      <c r="ADF78"/>
      <c r="ADG78"/>
      <c r="ADH78"/>
      <c r="ADI78"/>
      <c r="ADJ78"/>
      <c r="ADK78"/>
      <c r="ADL78"/>
      <c r="ADM78"/>
      <c r="ADN78"/>
      <c r="ADO78"/>
      <c r="ADP78"/>
      <c r="ADQ78"/>
      <c r="ADR78"/>
      <c r="ADS78"/>
      <c r="ADT78"/>
      <c r="ADU78"/>
      <c r="ADV78"/>
      <c r="ADW78"/>
      <c r="ADX78"/>
      <c r="ADY78"/>
      <c r="ADZ78"/>
      <c r="AEA78"/>
      <c r="AEB78"/>
      <c r="AEC78"/>
      <c r="AED78"/>
      <c r="AEE78"/>
      <c r="AEF78"/>
      <c r="AEG78"/>
      <c r="AEH78"/>
      <c r="AEI78"/>
      <c r="AEJ78"/>
      <c r="AEK78"/>
      <c r="AEL78"/>
      <c r="AEM78"/>
      <c r="AEN78"/>
      <c r="AEO78"/>
      <c r="AEP78"/>
      <c r="AEQ78"/>
      <c r="AER78"/>
      <c r="AES78"/>
      <c r="AET78"/>
      <c r="AEU78"/>
      <c r="AEV78"/>
      <c r="AEW78"/>
      <c r="AEX78"/>
      <c r="AEY78"/>
      <c r="AEZ78"/>
      <c r="AFA78"/>
      <c r="AFB78"/>
      <c r="AFC78"/>
      <c r="AFD78"/>
      <c r="AFE78"/>
      <c r="AFF78"/>
      <c r="AFG78"/>
      <c r="AFH78"/>
      <c r="AFI78"/>
      <c r="AFJ78"/>
      <c r="AFK78"/>
      <c r="AFL78"/>
      <c r="AFM78"/>
      <c r="AFN78"/>
      <c r="AFO78"/>
      <c r="AFP78"/>
      <c r="AFQ78"/>
      <c r="AFR78"/>
      <c r="AFS78"/>
      <c r="AFT78"/>
      <c r="AFU78"/>
      <c r="AFV78"/>
      <c r="AFW78"/>
      <c r="AFX78"/>
      <c r="AFY78"/>
      <c r="AFZ78"/>
      <c r="AGA78"/>
      <c r="AGB78"/>
      <c r="AGC78"/>
      <c r="AGD78"/>
      <c r="AGE78"/>
      <c r="AGF78"/>
      <c r="AGG78"/>
      <c r="AGH78"/>
      <c r="AGI78"/>
      <c r="AGJ78"/>
      <c r="AGK78"/>
      <c r="AGL78"/>
      <c r="AGM78"/>
      <c r="AGN78"/>
      <c r="AGO78"/>
      <c r="AGP78"/>
      <c r="AGQ78"/>
      <c r="AGR78"/>
      <c r="AGS78"/>
      <c r="AGT78"/>
      <c r="AGU78"/>
      <c r="AGV78"/>
      <c r="AGW78"/>
      <c r="AGX78"/>
      <c r="AGY78"/>
      <c r="AGZ78"/>
      <c r="AHA78"/>
      <c r="AHB78"/>
      <c r="AHC78"/>
      <c r="AHD78"/>
      <c r="AHE78"/>
      <c r="AHF78"/>
      <c r="AHG78"/>
      <c r="AHH78"/>
      <c r="AHI78"/>
      <c r="AHJ78"/>
      <c r="AHK78"/>
      <c r="AHL78"/>
      <c r="AHM78"/>
      <c r="AHN78"/>
      <c r="AHO78"/>
      <c r="AHP78"/>
      <c r="AHQ78"/>
      <c r="AHR78"/>
      <c r="AHS78"/>
      <c r="AHT78"/>
      <c r="AHU78"/>
      <c r="AHV78"/>
      <c r="AHW78"/>
      <c r="AHX78"/>
      <c r="AHY78"/>
      <c r="AHZ78"/>
      <c r="AIA78"/>
      <c r="AIB78"/>
      <c r="AIC78"/>
      <c r="AID78"/>
      <c r="AIE78"/>
      <c r="AIF78"/>
      <c r="AIG78"/>
      <c r="AIH78"/>
      <c r="AII78"/>
      <c r="AIJ78"/>
      <c r="AIK78"/>
      <c r="AIL78"/>
      <c r="AIM78"/>
      <c r="AIN78"/>
      <c r="AIO78"/>
      <c r="AIP78"/>
      <c r="AIQ78"/>
      <c r="AIR78"/>
      <c r="AIS78"/>
      <c r="AIT78"/>
      <c r="AIU78"/>
      <c r="AIV78"/>
      <c r="AIW78"/>
      <c r="AIX78"/>
      <c r="AIY78"/>
      <c r="AIZ78"/>
      <c r="AJA78"/>
      <c r="AJB78"/>
      <c r="AJC78"/>
      <c r="AJD78"/>
      <c r="AJE78"/>
      <c r="AJF78"/>
      <c r="AJG78"/>
      <c r="AJH78"/>
      <c r="AJI78"/>
      <c r="AJJ78"/>
      <c r="AJK78"/>
      <c r="AJL78"/>
      <c r="AJM78"/>
      <c r="AJN78"/>
      <c r="AJO78"/>
      <c r="AJP78"/>
      <c r="AJQ78"/>
      <c r="AJR78"/>
      <c r="AJS78"/>
      <c r="AJT78"/>
      <c r="AJU78"/>
      <c r="AJV78"/>
      <c r="AJW78"/>
      <c r="AJX78"/>
      <c r="AJY78"/>
      <c r="AJZ78"/>
      <c r="AKA78"/>
      <c r="AKB78"/>
      <c r="AKC78"/>
      <c r="AKD78"/>
      <c r="AKE78"/>
      <c r="AKF78"/>
      <c r="AKG78"/>
      <c r="AKH78"/>
      <c r="AKI78"/>
      <c r="AKJ78"/>
      <c r="AKK78"/>
      <c r="AKL78"/>
      <c r="AKM78"/>
      <c r="AKN78"/>
      <c r="AKO78"/>
      <c r="AKP78"/>
      <c r="AKQ78"/>
      <c r="AKR78"/>
      <c r="AKS78"/>
      <c r="AKT78"/>
      <c r="AKU78"/>
      <c r="AKV78"/>
      <c r="AKW78"/>
      <c r="AKX78"/>
      <c r="AKY78"/>
      <c r="AKZ78"/>
      <c r="ALA78"/>
      <c r="ALB78"/>
      <c r="ALC78"/>
      <c r="ALD78"/>
      <c r="ALE78"/>
      <c r="ALF78"/>
      <c r="ALG78"/>
      <c r="ALH78"/>
      <c r="ALI78"/>
      <c r="ALJ78"/>
      <c r="ALK78"/>
      <c r="ALL78"/>
      <c r="ALM78"/>
      <c r="ALN78"/>
      <c r="ALO78"/>
      <c r="ALP78"/>
      <c r="ALQ78"/>
      <c r="ALR78"/>
      <c r="ALS78"/>
      <c r="ALT78"/>
      <c r="ALU78"/>
      <c r="ALV78"/>
      <c r="ALW78"/>
      <c r="ALX78"/>
      <c r="ALY78"/>
      <c r="ALZ78"/>
      <c r="AMA78"/>
      <c r="AMB78"/>
      <c r="AMC78"/>
      <c r="AMD78"/>
    </row>
    <row r="79" spans="1:1018" ht="28.5" x14ac:dyDescent="0.45">
      <c r="A79" s="22" t="s">
        <v>137</v>
      </c>
      <c r="B79" s="23" t="s">
        <v>138</v>
      </c>
      <c r="C79" s="22" t="s">
        <v>15</v>
      </c>
      <c r="D79" s="22">
        <v>1</v>
      </c>
      <c r="E79" s="24">
        <v>28.5</v>
      </c>
      <c r="F79" s="24">
        <f>E79*D79</f>
        <v>28.5</v>
      </c>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IW79"/>
      <c r="IX79"/>
      <c r="IY79"/>
      <c r="IZ79"/>
      <c r="JA79"/>
      <c r="JB79"/>
      <c r="JC79"/>
      <c r="JD79"/>
      <c r="JE79"/>
      <c r="JF79"/>
      <c r="JG79"/>
      <c r="JH79"/>
      <c r="JI79"/>
      <c r="JJ79"/>
      <c r="JK79"/>
      <c r="JL79"/>
      <c r="JM79"/>
      <c r="JN79"/>
      <c r="JO79"/>
      <c r="JP79"/>
      <c r="JQ79"/>
      <c r="JR79"/>
      <c r="JS79"/>
      <c r="JT79"/>
      <c r="JU79"/>
      <c r="JV79"/>
      <c r="JW79"/>
      <c r="JX79"/>
      <c r="JY79"/>
      <c r="JZ79"/>
      <c r="KA79"/>
      <c r="KB79"/>
      <c r="KC79"/>
      <c r="KD79"/>
      <c r="KE79"/>
      <c r="KF79"/>
      <c r="KG79"/>
      <c r="KH79"/>
      <c r="KI79"/>
      <c r="KJ79"/>
      <c r="KK79"/>
      <c r="KL79"/>
      <c r="KM79"/>
      <c r="KN79"/>
      <c r="KO79"/>
      <c r="KP79"/>
      <c r="KQ79"/>
      <c r="KR79"/>
      <c r="KS79"/>
      <c r="KT79"/>
      <c r="KU79"/>
      <c r="KV79"/>
      <c r="KW79"/>
      <c r="KX79"/>
      <c r="KY79"/>
      <c r="KZ79"/>
      <c r="LA79"/>
      <c r="LB79"/>
      <c r="LC79"/>
      <c r="LD79"/>
      <c r="LE79"/>
      <c r="LF79"/>
      <c r="LG79"/>
      <c r="LH79"/>
      <c r="LI79"/>
      <c r="LJ79"/>
      <c r="LK79"/>
      <c r="LL79"/>
      <c r="LM79"/>
      <c r="LN79"/>
      <c r="LO79"/>
      <c r="LP79"/>
      <c r="LQ79"/>
      <c r="LR79"/>
      <c r="LS79"/>
      <c r="LT79"/>
      <c r="LU79"/>
      <c r="LV79"/>
      <c r="LW79"/>
      <c r="LX79"/>
      <c r="LY79"/>
      <c r="LZ79"/>
      <c r="MA79"/>
      <c r="MB79"/>
      <c r="MC79"/>
      <c r="MD79"/>
      <c r="ME79"/>
      <c r="MF79"/>
      <c r="MG79"/>
      <c r="MH79"/>
      <c r="MI79"/>
      <c r="MJ79"/>
      <c r="MK79"/>
      <c r="ML79"/>
      <c r="MM79"/>
      <c r="MN79"/>
      <c r="MO79"/>
      <c r="MP79"/>
      <c r="MQ79"/>
      <c r="MR79"/>
      <c r="MS79"/>
      <c r="MT79"/>
      <c r="MU79"/>
      <c r="MV79"/>
      <c r="MW79"/>
      <c r="MX79"/>
      <c r="MY79"/>
      <c r="MZ79"/>
      <c r="NA79"/>
      <c r="NB79"/>
      <c r="NC79"/>
      <c r="ND79"/>
      <c r="NE79"/>
      <c r="NF79"/>
      <c r="NG79"/>
      <c r="NH79"/>
      <c r="NI79"/>
      <c r="NJ79"/>
      <c r="NK79"/>
      <c r="NL79"/>
      <c r="NM79"/>
      <c r="NN79"/>
      <c r="NO79"/>
      <c r="NP79"/>
      <c r="NQ79"/>
      <c r="NR79"/>
      <c r="NS79"/>
      <c r="NT79"/>
      <c r="NU79"/>
      <c r="NV79"/>
      <c r="NW79"/>
      <c r="NX79"/>
      <c r="NY79"/>
      <c r="NZ79"/>
      <c r="OA79"/>
      <c r="OB79"/>
      <c r="OC79"/>
      <c r="OD79"/>
      <c r="OE79"/>
      <c r="OF79"/>
      <c r="OG79"/>
      <c r="OH79"/>
      <c r="OI79"/>
      <c r="OJ79"/>
      <c r="OK79"/>
      <c r="OL79"/>
      <c r="OM79"/>
      <c r="ON79"/>
      <c r="OO79"/>
      <c r="OP79"/>
      <c r="OQ79"/>
      <c r="OR79"/>
      <c r="OS79"/>
      <c r="OT79"/>
      <c r="OU79"/>
      <c r="OV79"/>
      <c r="OW79"/>
      <c r="OX79"/>
      <c r="OY79"/>
      <c r="OZ79"/>
      <c r="PA79"/>
      <c r="PB79"/>
      <c r="PC79"/>
      <c r="PD79"/>
      <c r="PE79"/>
      <c r="PF79"/>
      <c r="PG79"/>
      <c r="PH79"/>
      <c r="PI79"/>
      <c r="PJ79"/>
      <c r="PK79"/>
      <c r="PL79"/>
      <c r="PM79"/>
      <c r="PN79"/>
      <c r="PO79"/>
      <c r="PP79"/>
      <c r="PQ79"/>
      <c r="PR79"/>
      <c r="PS79"/>
      <c r="PT79"/>
      <c r="PU79"/>
      <c r="PV79"/>
      <c r="PW79"/>
      <c r="PX79"/>
      <c r="PY79"/>
      <c r="PZ79"/>
      <c r="QA79"/>
      <c r="QB79"/>
      <c r="QC79"/>
      <c r="QD79"/>
      <c r="QE79"/>
      <c r="QF79"/>
      <c r="QG79"/>
      <c r="QH79"/>
      <c r="QI79"/>
      <c r="QJ79"/>
      <c r="QK79"/>
      <c r="QL79"/>
      <c r="QM79"/>
      <c r="QN79"/>
      <c r="QO79"/>
      <c r="QP79"/>
      <c r="QQ79"/>
      <c r="QR79"/>
      <c r="QS79"/>
      <c r="QT79"/>
      <c r="QU79"/>
      <c r="QV79"/>
      <c r="QW79"/>
      <c r="QX79"/>
      <c r="QY79"/>
      <c r="QZ79"/>
      <c r="RA79"/>
      <c r="RB79"/>
      <c r="RC79"/>
      <c r="RD79"/>
      <c r="RE79"/>
      <c r="RF79"/>
      <c r="RG79"/>
      <c r="RH79"/>
      <c r="RI79"/>
      <c r="RJ79"/>
      <c r="RK79"/>
      <c r="RL79"/>
      <c r="RM79"/>
      <c r="RN79"/>
      <c r="RO79"/>
      <c r="RP79"/>
      <c r="RQ79"/>
      <c r="RR79"/>
      <c r="RS79"/>
      <c r="RT79"/>
      <c r="RU79"/>
      <c r="RV79"/>
      <c r="RW79"/>
      <c r="RX79"/>
      <c r="RY79"/>
      <c r="RZ79"/>
      <c r="SA79"/>
      <c r="SB79"/>
      <c r="SC79"/>
      <c r="SD79"/>
      <c r="SE79"/>
      <c r="SF79"/>
      <c r="SG79"/>
      <c r="SH79"/>
      <c r="SI79"/>
      <c r="SJ79"/>
      <c r="SK79"/>
      <c r="SL79"/>
      <c r="SM79"/>
      <c r="SN79"/>
      <c r="SO79"/>
      <c r="SP79"/>
      <c r="SQ79"/>
      <c r="SR79"/>
      <c r="SS79"/>
      <c r="ST79"/>
      <c r="SU79"/>
      <c r="SV79"/>
      <c r="SW79"/>
      <c r="SX79"/>
      <c r="SY79"/>
      <c r="SZ79"/>
      <c r="TA79"/>
      <c r="TB79"/>
      <c r="TC79"/>
      <c r="TD79"/>
      <c r="TE79"/>
      <c r="TF79"/>
      <c r="TG79"/>
      <c r="TH79"/>
      <c r="TI79"/>
      <c r="TJ79"/>
      <c r="TK79"/>
      <c r="TL79"/>
      <c r="TM79"/>
      <c r="TN79"/>
      <c r="TO79"/>
      <c r="TP79"/>
      <c r="TQ79"/>
      <c r="TR79"/>
      <c r="TS79"/>
      <c r="TT79"/>
      <c r="TU79"/>
      <c r="TV79"/>
      <c r="TW79"/>
      <c r="TX79"/>
      <c r="TY79"/>
      <c r="TZ79"/>
      <c r="UA79"/>
      <c r="UB79"/>
      <c r="UC79"/>
      <c r="UD79"/>
      <c r="UE79"/>
      <c r="UF79"/>
      <c r="UG79"/>
      <c r="UH79"/>
      <c r="UI79"/>
      <c r="UJ79"/>
      <c r="UK79"/>
      <c r="UL79"/>
      <c r="UM79"/>
      <c r="UN79"/>
      <c r="UO79"/>
      <c r="UP79"/>
      <c r="UQ79"/>
      <c r="UR79"/>
      <c r="US79"/>
      <c r="UT79"/>
      <c r="UU79"/>
      <c r="UV79"/>
      <c r="UW79"/>
      <c r="UX79"/>
      <c r="UY79"/>
      <c r="UZ79"/>
      <c r="VA79"/>
      <c r="VB79"/>
      <c r="VC79"/>
      <c r="VD79"/>
      <c r="VE79"/>
      <c r="VF79"/>
      <c r="VG79"/>
      <c r="VH79"/>
      <c r="VI79"/>
      <c r="VJ79"/>
      <c r="VK79"/>
      <c r="VL79"/>
      <c r="VM79"/>
      <c r="VN79"/>
      <c r="VO79"/>
      <c r="VP79"/>
      <c r="VQ79"/>
      <c r="VR79"/>
      <c r="VS79"/>
      <c r="VT79"/>
      <c r="VU79"/>
      <c r="VV79"/>
      <c r="VW79"/>
      <c r="VX79"/>
      <c r="VY79"/>
      <c r="VZ79"/>
      <c r="WA79"/>
      <c r="WB79"/>
      <c r="WC79"/>
      <c r="WD79"/>
      <c r="WE79"/>
      <c r="WF79"/>
      <c r="WG79"/>
      <c r="WH79"/>
      <c r="WI79"/>
      <c r="WJ79"/>
      <c r="WK79"/>
      <c r="WL79"/>
      <c r="WM79"/>
      <c r="WN79"/>
      <c r="WO79"/>
      <c r="WP79"/>
      <c r="WQ79"/>
      <c r="WR79"/>
      <c r="WS79"/>
      <c r="WT79"/>
      <c r="WU79"/>
      <c r="WV79"/>
      <c r="WW79"/>
      <c r="WX79"/>
      <c r="WY79"/>
      <c r="WZ79"/>
      <c r="XA79"/>
      <c r="XB79"/>
      <c r="XC79"/>
      <c r="XD79"/>
      <c r="XE79"/>
      <c r="XF79"/>
      <c r="XG79"/>
      <c r="XH79"/>
      <c r="XI79"/>
      <c r="XJ79"/>
      <c r="XK79"/>
      <c r="XL79"/>
      <c r="XM79"/>
      <c r="XN79"/>
      <c r="XO79"/>
      <c r="XP79"/>
      <c r="XQ79"/>
      <c r="XR79"/>
      <c r="XS79"/>
      <c r="XT79"/>
      <c r="XU79"/>
      <c r="XV79"/>
      <c r="XW79"/>
      <c r="XX79"/>
      <c r="XY79"/>
      <c r="XZ79"/>
      <c r="YA79"/>
      <c r="YB79"/>
      <c r="YC79"/>
      <c r="YD79"/>
      <c r="YE79"/>
      <c r="YF79"/>
      <c r="YG79"/>
      <c r="YH79"/>
      <c r="YI79"/>
      <c r="YJ79"/>
      <c r="YK79"/>
      <c r="YL79"/>
      <c r="YM79"/>
      <c r="YN79"/>
      <c r="YO79"/>
      <c r="YP79"/>
      <c r="YQ79"/>
      <c r="YR79"/>
      <c r="YS79"/>
      <c r="YT79"/>
      <c r="YU79"/>
      <c r="YV79"/>
      <c r="YW79"/>
      <c r="YX79"/>
      <c r="YY79"/>
      <c r="YZ79"/>
      <c r="ZA79"/>
      <c r="ZB79"/>
      <c r="ZC79"/>
      <c r="ZD79"/>
      <c r="ZE79"/>
      <c r="ZF79"/>
      <c r="ZG79"/>
      <c r="ZH79"/>
      <c r="ZI79"/>
      <c r="ZJ79"/>
      <c r="ZK79"/>
      <c r="ZL79"/>
      <c r="ZM79"/>
      <c r="ZN79"/>
      <c r="ZO79"/>
      <c r="ZP79"/>
      <c r="ZQ79"/>
      <c r="ZR79"/>
      <c r="ZS79"/>
      <c r="ZT79"/>
      <c r="ZU79"/>
      <c r="ZV79"/>
      <c r="ZW79"/>
      <c r="ZX79"/>
      <c r="ZY79"/>
      <c r="ZZ79"/>
      <c r="AAA79"/>
      <c r="AAB79"/>
      <c r="AAC79"/>
      <c r="AAD79"/>
      <c r="AAE79"/>
      <c r="AAF79"/>
      <c r="AAG79"/>
      <c r="AAH79"/>
      <c r="AAI79"/>
      <c r="AAJ79"/>
      <c r="AAK79"/>
      <c r="AAL79"/>
      <c r="AAM79"/>
      <c r="AAN79"/>
      <c r="AAO79"/>
      <c r="AAP79"/>
      <c r="AAQ79"/>
      <c r="AAR79"/>
      <c r="AAS79"/>
      <c r="AAT79"/>
      <c r="AAU79"/>
      <c r="AAV79"/>
      <c r="AAW79"/>
      <c r="AAX79"/>
      <c r="AAY79"/>
      <c r="AAZ79"/>
      <c r="ABA79"/>
      <c r="ABB79"/>
      <c r="ABC79"/>
      <c r="ABD79"/>
      <c r="ABE79"/>
      <c r="ABF79"/>
      <c r="ABG79"/>
      <c r="ABH79"/>
      <c r="ABI79"/>
      <c r="ABJ79"/>
      <c r="ABK79"/>
      <c r="ABL79"/>
      <c r="ABM79"/>
      <c r="ABN79"/>
      <c r="ABO79"/>
      <c r="ABP79"/>
      <c r="ABQ79"/>
      <c r="ABR79"/>
      <c r="ABS79"/>
      <c r="ABT79"/>
      <c r="ABU79"/>
      <c r="ABV79"/>
      <c r="ABW79"/>
      <c r="ABX79"/>
      <c r="ABY79"/>
      <c r="ABZ79"/>
      <c r="ACA79"/>
      <c r="ACB79"/>
      <c r="ACC79"/>
      <c r="ACD79"/>
      <c r="ACE79"/>
      <c r="ACF79"/>
      <c r="ACG79"/>
      <c r="ACH79"/>
      <c r="ACI79"/>
      <c r="ACJ79"/>
      <c r="ACK79"/>
      <c r="ACL79"/>
      <c r="ACM79"/>
      <c r="ACN79"/>
      <c r="ACO79"/>
      <c r="ACP79"/>
      <c r="ACQ79"/>
      <c r="ACR79"/>
      <c r="ACS79"/>
      <c r="ACT79"/>
      <c r="ACU79"/>
      <c r="ACV79"/>
      <c r="ACW79"/>
      <c r="ACX79"/>
      <c r="ACY79"/>
      <c r="ACZ79"/>
      <c r="ADA79"/>
      <c r="ADB79"/>
      <c r="ADC79"/>
      <c r="ADD79"/>
      <c r="ADE79"/>
      <c r="ADF79"/>
      <c r="ADG79"/>
      <c r="ADH79"/>
      <c r="ADI79"/>
      <c r="ADJ79"/>
      <c r="ADK79"/>
      <c r="ADL79"/>
      <c r="ADM79"/>
      <c r="ADN79"/>
      <c r="ADO79"/>
      <c r="ADP79"/>
      <c r="ADQ79"/>
      <c r="ADR79"/>
      <c r="ADS79"/>
      <c r="ADT79"/>
      <c r="ADU79"/>
      <c r="ADV79"/>
      <c r="ADW79"/>
      <c r="ADX79"/>
      <c r="ADY79"/>
      <c r="ADZ79"/>
      <c r="AEA79"/>
      <c r="AEB79"/>
      <c r="AEC79"/>
      <c r="AED79"/>
      <c r="AEE79"/>
      <c r="AEF79"/>
      <c r="AEG79"/>
      <c r="AEH79"/>
      <c r="AEI79"/>
      <c r="AEJ79"/>
      <c r="AEK79"/>
      <c r="AEL79"/>
      <c r="AEM79"/>
      <c r="AEN79"/>
      <c r="AEO79"/>
      <c r="AEP79"/>
      <c r="AEQ79"/>
      <c r="AER79"/>
      <c r="AES79"/>
      <c r="AET79"/>
      <c r="AEU79"/>
      <c r="AEV79"/>
      <c r="AEW79"/>
      <c r="AEX79"/>
      <c r="AEY79"/>
      <c r="AEZ79"/>
      <c r="AFA79"/>
      <c r="AFB79"/>
      <c r="AFC79"/>
      <c r="AFD79"/>
      <c r="AFE79"/>
      <c r="AFF79"/>
      <c r="AFG79"/>
      <c r="AFH79"/>
      <c r="AFI79"/>
      <c r="AFJ79"/>
      <c r="AFK79"/>
      <c r="AFL79"/>
      <c r="AFM79"/>
      <c r="AFN79"/>
      <c r="AFO79"/>
      <c r="AFP79"/>
      <c r="AFQ79"/>
      <c r="AFR79"/>
      <c r="AFS79"/>
      <c r="AFT79"/>
      <c r="AFU79"/>
      <c r="AFV79"/>
      <c r="AFW79"/>
      <c r="AFX79"/>
      <c r="AFY79"/>
      <c r="AFZ79"/>
      <c r="AGA79"/>
      <c r="AGB79"/>
      <c r="AGC79"/>
      <c r="AGD79"/>
      <c r="AGE79"/>
      <c r="AGF79"/>
      <c r="AGG79"/>
      <c r="AGH79"/>
      <c r="AGI79"/>
      <c r="AGJ79"/>
      <c r="AGK79"/>
      <c r="AGL79"/>
      <c r="AGM79"/>
      <c r="AGN79"/>
      <c r="AGO79"/>
      <c r="AGP79"/>
      <c r="AGQ79"/>
      <c r="AGR79"/>
      <c r="AGS79"/>
      <c r="AGT79"/>
      <c r="AGU79"/>
      <c r="AGV79"/>
      <c r="AGW79"/>
      <c r="AGX79"/>
      <c r="AGY79"/>
      <c r="AGZ79"/>
      <c r="AHA79"/>
      <c r="AHB79"/>
      <c r="AHC79"/>
      <c r="AHD79"/>
      <c r="AHE79"/>
      <c r="AHF79"/>
      <c r="AHG79"/>
      <c r="AHH79"/>
      <c r="AHI79"/>
      <c r="AHJ79"/>
      <c r="AHK79"/>
      <c r="AHL79"/>
      <c r="AHM79"/>
      <c r="AHN79"/>
      <c r="AHO79"/>
      <c r="AHP79"/>
      <c r="AHQ79"/>
      <c r="AHR79"/>
      <c r="AHS79"/>
      <c r="AHT79"/>
      <c r="AHU79"/>
      <c r="AHV79"/>
      <c r="AHW79"/>
      <c r="AHX79"/>
      <c r="AHY79"/>
      <c r="AHZ79"/>
      <c r="AIA79"/>
      <c r="AIB79"/>
      <c r="AIC79"/>
      <c r="AID79"/>
      <c r="AIE79"/>
      <c r="AIF79"/>
      <c r="AIG79"/>
      <c r="AIH79"/>
      <c r="AII79"/>
      <c r="AIJ79"/>
      <c r="AIK79"/>
      <c r="AIL79"/>
      <c r="AIM79"/>
      <c r="AIN79"/>
      <c r="AIO79"/>
      <c r="AIP79"/>
      <c r="AIQ79"/>
      <c r="AIR79"/>
      <c r="AIS79"/>
      <c r="AIT79"/>
      <c r="AIU79"/>
      <c r="AIV79"/>
      <c r="AIW79"/>
      <c r="AIX79"/>
      <c r="AIY79"/>
      <c r="AIZ79"/>
      <c r="AJA79"/>
      <c r="AJB79"/>
      <c r="AJC79"/>
      <c r="AJD79"/>
      <c r="AJE79"/>
      <c r="AJF79"/>
      <c r="AJG79"/>
      <c r="AJH79"/>
      <c r="AJI79"/>
      <c r="AJJ79"/>
      <c r="AJK79"/>
      <c r="AJL79"/>
      <c r="AJM79"/>
      <c r="AJN79"/>
      <c r="AJO79"/>
      <c r="AJP79"/>
      <c r="AJQ79"/>
      <c r="AJR79"/>
      <c r="AJS79"/>
      <c r="AJT79"/>
      <c r="AJU79"/>
      <c r="AJV79"/>
      <c r="AJW79"/>
      <c r="AJX79"/>
      <c r="AJY79"/>
      <c r="AJZ79"/>
      <c r="AKA79"/>
      <c r="AKB79"/>
      <c r="AKC79"/>
      <c r="AKD79"/>
      <c r="AKE79"/>
      <c r="AKF79"/>
      <c r="AKG79"/>
      <c r="AKH79"/>
      <c r="AKI79"/>
      <c r="AKJ79"/>
      <c r="AKK79"/>
      <c r="AKL79"/>
      <c r="AKM79"/>
      <c r="AKN79"/>
      <c r="AKO79"/>
      <c r="AKP79"/>
      <c r="AKQ79"/>
      <c r="AKR79"/>
      <c r="AKS79"/>
      <c r="AKT79"/>
      <c r="AKU79"/>
      <c r="AKV79"/>
      <c r="AKW79"/>
      <c r="AKX79"/>
      <c r="AKY79"/>
      <c r="AKZ79"/>
      <c r="ALA79"/>
      <c r="ALB79"/>
      <c r="ALC79"/>
      <c r="ALD79"/>
      <c r="ALE79"/>
      <c r="ALF79"/>
      <c r="ALG79"/>
      <c r="ALH79"/>
      <c r="ALI79"/>
      <c r="ALJ79"/>
      <c r="ALK79"/>
      <c r="ALL79"/>
      <c r="ALM79"/>
      <c r="ALN79"/>
      <c r="ALO79"/>
      <c r="ALP79"/>
      <c r="ALQ79"/>
      <c r="ALR79"/>
      <c r="ALS79"/>
      <c r="ALT79"/>
      <c r="ALU79"/>
      <c r="ALV79"/>
      <c r="ALW79"/>
      <c r="ALX79"/>
      <c r="ALY79"/>
      <c r="ALZ79"/>
      <c r="AMA79"/>
      <c r="AMB79"/>
      <c r="AMC79"/>
      <c r="AMD79"/>
    </row>
    <row r="80" spans="1:1018" ht="14.25" x14ac:dyDescent="0.45">
      <c r="A80" s="22" t="s">
        <v>139</v>
      </c>
      <c r="B80" s="23" t="s">
        <v>140</v>
      </c>
      <c r="C80" s="22" t="s">
        <v>15</v>
      </c>
      <c r="D80" s="22">
        <v>1</v>
      </c>
      <c r="E80" s="24">
        <v>84.95</v>
      </c>
      <c r="F80" s="24">
        <f>E80*D80</f>
        <v>84.95</v>
      </c>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IW80"/>
      <c r="IX80"/>
      <c r="IY80"/>
      <c r="IZ80"/>
      <c r="JA80"/>
      <c r="JB80"/>
      <c r="JC80"/>
      <c r="JD80"/>
      <c r="JE80"/>
      <c r="JF80"/>
      <c r="JG80"/>
      <c r="JH80"/>
      <c r="JI80"/>
      <c r="JJ80"/>
      <c r="JK80"/>
      <c r="JL80"/>
      <c r="JM80"/>
      <c r="JN80"/>
      <c r="JO80"/>
      <c r="JP80"/>
      <c r="JQ80"/>
      <c r="JR80"/>
      <c r="JS80"/>
      <c r="JT80"/>
      <c r="JU80"/>
      <c r="JV80"/>
      <c r="JW80"/>
      <c r="JX80"/>
      <c r="JY80"/>
      <c r="JZ80"/>
      <c r="KA80"/>
      <c r="KB80"/>
      <c r="KC80"/>
      <c r="KD80"/>
      <c r="KE80"/>
      <c r="KF80"/>
      <c r="KG80"/>
      <c r="KH80"/>
      <c r="KI80"/>
      <c r="KJ80"/>
      <c r="KK80"/>
      <c r="KL80"/>
      <c r="KM80"/>
      <c r="KN80"/>
      <c r="KO80"/>
      <c r="KP80"/>
      <c r="KQ80"/>
      <c r="KR80"/>
      <c r="KS80"/>
      <c r="KT80"/>
      <c r="KU80"/>
      <c r="KV80"/>
      <c r="KW80"/>
      <c r="KX80"/>
      <c r="KY80"/>
      <c r="KZ80"/>
      <c r="LA80"/>
      <c r="LB80"/>
      <c r="LC80"/>
      <c r="LD80"/>
      <c r="LE80"/>
      <c r="LF80"/>
      <c r="LG80"/>
      <c r="LH80"/>
      <c r="LI80"/>
      <c r="LJ80"/>
      <c r="LK80"/>
      <c r="LL80"/>
      <c r="LM80"/>
      <c r="LN80"/>
      <c r="LO80"/>
      <c r="LP80"/>
      <c r="LQ80"/>
      <c r="LR80"/>
      <c r="LS80"/>
      <c r="LT80"/>
      <c r="LU80"/>
      <c r="LV80"/>
      <c r="LW80"/>
      <c r="LX80"/>
      <c r="LY80"/>
      <c r="LZ80"/>
      <c r="MA80"/>
      <c r="MB80"/>
      <c r="MC80"/>
      <c r="MD80"/>
      <c r="ME80"/>
      <c r="MF80"/>
      <c r="MG80"/>
      <c r="MH80"/>
      <c r="MI80"/>
      <c r="MJ80"/>
      <c r="MK80"/>
      <c r="ML80"/>
      <c r="MM80"/>
      <c r="MN80"/>
      <c r="MO80"/>
      <c r="MP80"/>
      <c r="MQ80"/>
      <c r="MR80"/>
      <c r="MS80"/>
      <c r="MT80"/>
      <c r="MU80"/>
      <c r="MV80"/>
      <c r="MW80"/>
      <c r="MX80"/>
      <c r="MY80"/>
      <c r="MZ80"/>
      <c r="NA80"/>
      <c r="NB80"/>
      <c r="NC80"/>
      <c r="ND80"/>
      <c r="NE80"/>
      <c r="NF80"/>
      <c r="NG80"/>
      <c r="NH80"/>
      <c r="NI80"/>
      <c r="NJ80"/>
      <c r="NK80"/>
      <c r="NL80"/>
      <c r="NM80"/>
      <c r="NN80"/>
      <c r="NO80"/>
      <c r="NP80"/>
      <c r="NQ80"/>
      <c r="NR80"/>
      <c r="NS80"/>
      <c r="NT80"/>
      <c r="NU80"/>
      <c r="NV80"/>
      <c r="NW80"/>
      <c r="NX80"/>
      <c r="NY80"/>
      <c r="NZ80"/>
      <c r="OA80"/>
      <c r="OB80"/>
      <c r="OC80"/>
      <c r="OD80"/>
      <c r="OE80"/>
      <c r="OF80"/>
      <c r="OG80"/>
      <c r="OH80"/>
      <c r="OI80"/>
      <c r="OJ80"/>
      <c r="OK80"/>
      <c r="OL80"/>
      <c r="OM80"/>
      <c r="ON80"/>
      <c r="OO80"/>
      <c r="OP80"/>
      <c r="OQ80"/>
      <c r="OR80"/>
      <c r="OS80"/>
      <c r="OT80"/>
      <c r="OU80"/>
      <c r="OV80"/>
      <c r="OW80"/>
      <c r="OX80"/>
      <c r="OY80"/>
      <c r="OZ80"/>
      <c r="PA80"/>
      <c r="PB80"/>
      <c r="PC80"/>
      <c r="PD80"/>
      <c r="PE80"/>
      <c r="PF80"/>
      <c r="PG80"/>
      <c r="PH80"/>
      <c r="PI80"/>
      <c r="PJ80"/>
      <c r="PK80"/>
      <c r="PL80"/>
      <c r="PM80"/>
      <c r="PN80"/>
      <c r="PO80"/>
      <c r="PP80"/>
      <c r="PQ80"/>
      <c r="PR80"/>
      <c r="PS80"/>
      <c r="PT80"/>
      <c r="PU80"/>
      <c r="PV80"/>
      <c r="PW80"/>
      <c r="PX80"/>
      <c r="PY80"/>
      <c r="PZ80"/>
      <c r="QA80"/>
      <c r="QB80"/>
      <c r="QC80"/>
      <c r="QD80"/>
      <c r="QE80"/>
      <c r="QF80"/>
      <c r="QG80"/>
      <c r="QH80"/>
      <c r="QI80"/>
      <c r="QJ80"/>
      <c r="QK80"/>
      <c r="QL80"/>
      <c r="QM80"/>
      <c r="QN80"/>
      <c r="QO80"/>
      <c r="QP80"/>
      <c r="QQ80"/>
      <c r="QR80"/>
      <c r="QS80"/>
      <c r="QT80"/>
      <c r="QU80"/>
      <c r="QV80"/>
      <c r="QW80"/>
      <c r="QX80"/>
      <c r="QY80"/>
      <c r="QZ80"/>
      <c r="RA80"/>
      <c r="RB80"/>
      <c r="RC80"/>
      <c r="RD80"/>
      <c r="RE80"/>
      <c r="RF80"/>
      <c r="RG80"/>
      <c r="RH80"/>
      <c r="RI80"/>
      <c r="RJ80"/>
      <c r="RK80"/>
      <c r="RL80"/>
      <c r="RM80"/>
      <c r="RN80"/>
      <c r="RO80"/>
      <c r="RP80"/>
      <c r="RQ80"/>
      <c r="RR80"/>
      <c r="RS80"/>
      <c r="RT80"/>
      <c r="RU80"/>
      <c r="RV80"/>
      <c r="RW80"/>
      <c r="RX80"/>
      <c r="RY80"/>
      <c r="RZ80"/>
      <c r="SA80"/>
      <c r="SB80"/>
      <c r="SC80"/>
      <c r="SD80"/>
      <c r="SE80"/>
      <c r="SF80"/>
      <c r="SG80"/>
      <c r="SH80"/>
      <c r="SI80"/>
      <c r="SJ80"/>
      <c r="SK80"/>
      <c r="SL80"/>
      <c r="SM80"/>
      <c r="SN80"/>
      <c r="SO80"/>
      <c r="SP80"/>
      <c r="SQ80"/>
      <c r="SR80"/>
      <c r="SS80"/>
      <c r="ST80"/>
      <c r="SU80"/>
      <c r="SV80"/>
      <c r="SW80"/>
      <c r="SX80"/>
      <c r="SY80"/>
      <c r="SZ80"/>
      <c r="TA80"/>
      <c r="TB80"/>
      <c r="TC80"/>
      <c r="TD80"/>
      <c r="TE80"/>
      <c r="TF80"/>
      <c r="TG80"/>
      <c r="TH80"/>
      <c r="TI80"/>
      <c r="TJ80"/>
      <c r="TK80"/>
      <c r="TL80"/>
      <c r="TM80"/>
      <c r="TN80"/>
      <c r="TO80"/>
      <c r="TP80"/>
      <c r="TQ80"/>
      <c r="TR80"/>
      <c r="TS80"/>
      <c r="TT80"/>
      <c r="TU80"/>
      <c r="TV80"/>
      <c r="TW80"/>
      <c r="TX80"/>
      <c r="TY80"/>
      <c r="TZ80"/>
      <c r="UA80"/>
      <c r="UB80"/>
      <c r="UC80"/>
      <c r="UD80"/>
      <c r="UE80"/>
      <c r="UF80"/>
      <c r="UG80"/>
      <c r="UH80"/>
      <c r="UI80"/>
      <c r="UJ80"/>
      <c r="UK80"/>
      <c r="UL80"/>
      <c r="UM80"/>
      <c r="UN80"/>
      <c r="UO80"/>
      <c r="UP80"/>
      <c r="UQ80"/>
      <c r="UR80"/>
      <c r="US80"/>
      <c r="UT80"/>
      <c r="UU80"/>
      <c r="UV80"/>
      <c r="UW80"/>
      <c r="UX80"/>
      <c r="UY80"/>
      <c r="UZ80"/>
      <c r="VA80"/>
      <c r="VB80"/>
      <c r="VC80"/>
      <c r="VD80"/>
      <c r="VE80"/>
      <c r="VF80"/>
      <c r="VG80"/>
      <c r="VH80"/>
      <c r="VI80"/>
      <c r="VJ80"/>
      <c r="VK80"/>
      <c r="VL80"/>
      <c r="VM80"/>
      <c r="VN80"/>
      <c r="VO80"/>
      <c r="VP80"/>
      <c r="VQ80"/>
      <c r="VR80"/>
      <c r="VS80"/>
      <c r="VT80"/>
      <c r="VU80"/>
      <c r="VV80"/>
      <c r="VW80"/>
      <c r="VX80"/>
      <c r="VY80"/>
      <c r="VZ80"/>
      <c r="WA80"/>
      <c r="WB80"/>
      <c r="WC80"/>
      <c r="WD80"/>
      <c r="WE80"/>
      <c r="WF80"/>
      <c r="WG80"/>
      <c r="WH80"/>
      <c r="WI80"/>
      <c r="WJ80"/>
      <c r="WK80"/>
      <c r="WL80"/>
      <c r="WM80"/>
      <c r="WN80"/>
      <c r="WO80"/>
      <c r="WP80"/>
      <c r="WQ80"/>
      <c r="WR80"/>
      <c r="WS80"/>
      <c r="WT80"/>
      <c r="WU80"/>
      <c r="WV80"/>
      <c r="WW80"/>
      <c r="WX80"/>
      <c r="WY80"/>
      <c r="WZ80"/>
      <c r="XA80"/>
      <c r="XB80"/>
      <c r="XC80"/>
      <c r="XD80"/>
      <c r="XE80"/>
      <c r="XF80"/>
      <c r="XG80"/>
      <c r="XH80"/>
      <c r="XI80"/>
      <c r="XJ80"/>
      <c r="XK80"/>
      <c r="XL80"/>
      <c r="XM80"/>
      <c r="XN80"/>
      <c r="XO80"/>
      <c r="XP80"/>
      <c r="XQ80"/>
      <c r="XR80"/>
      <c r="XS80"/>
      <c r="XT80"/>
      <c r="XU80"/>
      <c r="XV80"/>
      <c r="XW80"/>
      <c r="XX80"/>
      <c r="XY80"/>
      <c r="XZ80"/>
      <c r="YA80"/>
      <c r="YB80"/>
      <c r="YC80"/>
      <c r="YD80"/>
      <c r="YE80"/>
      <c r="YF80"/>
      <c r="YG80"/>
      <c r="YH80"/>
      <c r="YI80"/>
      <c r="YJ80"/>
      <c r="YK80"/>
      <c r="YL80"/>
      <c r="YM80"/>
      <c r="YN80"/>
      <c r="YO80"/>
      <c r="YP80"/>
      <c r="YQ80"/>
      <c r="YR80"/>
      <c r="YS80"/>
      <c r="YT80"/>
      <c r="YU80"/>
      <c r="YV80"/>
      <c r="YW80"/>
      <c r="YX80"/>
      <c r="YY80"/>
      <c r="YZ80"/>
      <c r="ZA80"/>
      <c r="ZB80"/>
      <c r="ZC80"/>
      <c r="ZD80"/>
      <c r="ZE80"/>
      <c r="ZF80"/>
      <c r="ZG80"/>
      <c r="ZH80"/>
      <c r="ZI80"/>
      <c r="ZJ80"/>
      <c r="ZK80"/>
      <c r="ZL80"/>
      <c r="ZM80"/>
      <c r="ZN80"/>
      <c r="ZO80"/>
      <c r="ZP80"/>
      <c r="ZQ80"/>
      <c r="ZR80"/>
      <c r="ZS80"/>
      <c r="ZT80"/>
      <c r="ZU80"/>
      <c r="ZV80"/>
      <c r="ZW80"/>
      <c r="ZX80"/>
      <c r="ZY80"/>
      <c r="ZZ80"/>
      <c r="AAA80"/>
      <c r="AAB80"/>
      <c r="AAC80"/>
      <c r="AAD80"/>
      <c r="AAE80"/>
      <c r="AAF80"/>
      <c r="AAG80"/>
      <c r="AAH80"/>
      <c r="AAI80"/>
      <c r="AAJ80"/>
      <c r="AAK80"/>
      <c r="AAL80"/>
      <c r="AAM80"/>
      <c r="AAN80"/>
      <c r="AAO80"/>
      <c r="AAP80"/>
      <c r="AAQ80"/>
      <c r="AAR80"/>
      <c r="AAS80"/>
      <c r="AAT80"/>
      <c r="AAU80"/>
      <c r="AAV80"/>
      <c r="AAW80"/>
      <c r="AAX80"/>
      <c r="AAY80"/>
      <c r="AAZ80"/>
      <c r="ABA80"/>
      <c r="ABB80"/>
      <c r="ABC80"/>
      <c r="ABD80"/>
      <c r="ABE80"/>
      <c r="ABF80"/>
      <c r="ABG80"/>
      <c r="ABH80"/>
      <c r="ABI80"/>
      <c r="ABJ80"/>
      <c r="ABK80"/>
      <c r="ABL80"/>
      <c r="ABM80"/>
      <c r="ABN80"/>
      <c r="ABO80"/>
      <c r="ABP80"/>
      <c r="ABQ80"/>
      <c r="ABR80"/>
      <c r="ABS80"/>
      <c r="ABT80"/>
      <c r="ABU80"/>
      <c r="ABV80"/>
      <c r="ABW80"/>
      <c r="ABX80"/>
      <c r="ABY80"/>
      <c r="ABZ80"/>
      <c r="ACA80"/>
      <c r="ACB80"/>
      <c r="ACC80"/>
      <c r="ACD80"/>
      <c r="ACE80"/>
      <c r="ACF80"/>
      <c r="ACG80"/>
      <c r="ACH80"/>
      <c r="ACI80"/>
      <c r="ACJ80"/>
      <c r="ACK80"/>
      <c r="ACL80"/>
      <c r="ACM80"/>
      <c r="ACN80"/>
      <c r="ACO80"/>
      <c r="ACP80"/>
      <c r="ACQ80"/>
      <c r="ACR80"/>
      <c r="ACS80"/>
      <c r="ACT80"/>
      <c r="ACU80"/>
      <c r="ACV80"/>
      <c r="ACW80"/>
      <c r="ACX80"/>
      <c r="ACY80"/>
      <c r="ACZ80"/>
      <c r="ADA80"/>
      <c r="ADB80"/>
      <c r="ADC80"/>
      <c r="ADD80"/>
      <c r="ADE80"/>
      <c r="ADF80"/>
      <c r="ADG80"/>
      <c r="ADH80"/>
      <c r="ADI80"/>
      <c r="ADJ80"/>
      <c r="ADK80"/>
      <c r="ADL80"/>
      <c r="ADM80"/>
      <c r="ADN80"/>
      <c r="ADO80"/>
      <c r="ADP80"/>
      <c r="ADQ80"/>
      <c r="ADR80"/>
      <c r="ADS80"/>
      <c r="ADT80"/>
      <c r="ADU80"/>
      <c r="ADV80"/>
      <c r="ADW80"/>
      <c r="ADX80"/>
      <c r="ADY80"/>
      <c r="ADZ80"/>
      <c r="AEA80"/>
      <c r="AEB80"/>
      <c r="AEC80"/>
      <c r="AED80"/>
      <c r="AEE80"/>
      <c r="AEF80"/>
      <c r="AEG80"/>
      <c r="AEH80"/>
      <c r="AEI80"/>
      <c r="AEJ80"/>
      <c r="AEK80"/>
      <c r="AEL80"/>
      <c r="AEM80"/>
      <c r="AEN80"/>
      <c r="AEO80"/>
      <c r="AEP80"/>
      <c r="AEQ80"/>
      <c r="AER80"/>
      <c r="AES80"/>
      <c r="AET80"/>
      <c r="AEU80"/>
      <c r="AEV80"/>
      <c r="AEW80"/>
      <c r="AEX80"/>
      <c r="AEY80"/>
      <c r="AEZ80"/>
      <c r="AFA80"/>
      <c r="AFB80"/>
      <c r="AFC80"/>
      <c r="AFD80"/>
      <c r="AFE80"/>
      <c r="AFF80"/>
      <c r="AFG80"/>
      <c r="AFH80"/>
      <c r="AFI80"/>
      <c r="AFJ80"/>
      <c r="AFK80"/>
      <c r="AFL80"/>
      <c r="AFM80"/>
      <c r="AFN80"/>
      <c r="AFO80"/>
      <c r="AFP80"/>
      <c r="AFQ80"/>
      <c r="AFR80"/>
      <c r="AFS80"/>
      <c r="AFT80"/>
      <c r="AFU80"/>
      <c r="AFV80"/>
      <c r="AFW80"/>
      <c r="AFX80"/>
      <c r="AFY80"/>
      <c r="AFZ80"/>
      <c r="AGA80"/>
      <c r="AGB80"/>
      <c r="AGC80"/>
      <c r="AGD80"/>
      <c r="AGE80"/>
      <c r="AGF80"/>
      <c r="AGG80"/>
      <c r="AGH80"/>
      <c r="AGI80"/>
      <c r="AGJ80"/>
      <c r="AGK80"/>
      <c r="AGL80"/>
      <c r="AGM80"/>
      <c r="AGN80"/>
      <c r="AGO80"/>
      <c r="AGP80"/>
      <c r="AGQ80"/>
      <c r="AGR80"/>
      <c r="AGS80"/>
      <c r="AGT80"/>
      <c r="AGU80"/>
      <c r="AGV80"/>
      <c r="AGW80"/>
      <c r="AGX80"/>
      <c r="AGY80"/>
      <c r="AGZ80"/>
      <c r="AHA80"/>
      <c r="AHB80"/>
      <c r="AHC80"/>
      <c r="AHD80"/>
      <c r="AHE80"/>
      <c r="AHF80"/>
      <c r="AHG80"/>
      <c r="AHH80"/>
      <c r="AHI80"/>
      <c r="AHJ80"/>
      <c r="AHK80"/>
      <c r="AHL80"/>
      <c r="AHM80"/>
      <c r="AHN80"/>
      <c r="AHO80"/>
      <c r="AHP80"/>
      <c r="AHQ80"/>
      <c r="AHR80"/>
      <c r="AHS80"/>
      <c r="AHT80"/>
      <c r="AHU80"/>
      <c r="AHV80"/>
      <c r="AHW80"/>
      <c r="AHX80"/>
      <c r="AHY80"/>
      <c r="AHZ80"/>
      <c r="AIA80"/>
      <c r="AIB80"/>
      <c r="AIC80"/>
      <c r="AID80"/>
      <c r="AIE80"/>
      <c r="AIF80"/>
      <c r="AIG80"/>
      <c r="AIH80"/>
      <c r="AII80"/>
      <c r="AIJ80"/>
      <c r="AIK80"/>
      <c r="AIL80"/>
      <c r="AIM80"/>
      <c r="AIN80"/>
      <c r="AIO80"/>
      <c r="AIP80"/>
      <c r="AIQ80"/>
      <c r="AIR80"/>
      <c r="AIS80"/>
      <c r="AIT80"/>
      <c r="AIU80"/>
      <c r="AIV80"/>
      <c r="AIW80"/>
      <c r="AIX80"/>
      <c r="AIY80"/>
      <c r="AIZ80"/>
      <c r="AJA80"/>
      <c r="AJB80"/>
      <c r="AJC80"/>
      <c r="AJD80"/>
      <c r="AJE80"/>
      <c r="AJF80"/>
      <c r="AJG80"/>
      <c r="AJH80"/>
      <c r="AJI80"/>
      <c r="AJJ80"/>
      <c r="AJK80"/>
      <c r="AJL80"/>
      <c r="AJM80"/>
      <c r="AJN80"/>
      <c r="AJO80"/>
      <c r="AJP80"/>
      <c r="AJQ80"/>
      <c r="AJR80"/>
      <c r="AJS80"/>
      <c r="AJT80"/>
      <c r="AJU80"/>
      <c r="AJV80"/>
      <c r="AJW80"/>
      <c r="AJX80"/>
      <c r="AJY80"/>
      <c r="AJZ80"/>
      <c r="AKA80"/>
      <c r="AKB80"/>
      <c r="AKC80"/>
      <c r="AKD80"/>
      <c r="AKE80"/>
      <c r="AKF80"/>
      <c r="AKG80"/>
      <c r="AKH80"/>
      <c r="AKI80"/>
      <c r="AKJ80"/>
      <c r="AKK80"/>
      <c r="AKL80"/>
      <c r="AKM80"/>
      <c r="AKN80"/>
      <c r="AKO80"/>
      <c r="AKP80"/>
      <c r="AKQ80"/>
      <c r="AKR80"/>
      <c r="AKS80"/>
      <c r="AKT80"/>
      <c r="AKU80"/>
      <c r="AKV80"/>
      <c r="AKW80"/>
      <c r="AKX80"/>
      <c r="AKY80"/>
      <c r="AKZ80"/>
      <c r="ALA80"/>
      <c r="ALB80"/>
      <c r="ALC80"/>
      <c r="ALD80"/>
      <c r="ALE80"/>
      <c r="ALF80"/>
      <c r="ALG80"/>
      <c r="ALH80"/>
      <c r="ALI80"/>
      <c r="ALJ80"/>
      <c r="ALK80"/>
      <c r="ALL80"/>
      <c r="ALM80"/>
      <c r="ALN80"/>
      <c r="ALO80"/>
      <c r="ALP80"/>
      <c r="ALQ80"/>
      <c r="ALR80"/>
      <c r="ALS80"/>
      <c r="ALT80"/>
      <c r="ALU80"/>
      <c r="ALV80"/>
      <c r="ALW80"/>
      <c r="ALX80"/>
      <c r="ALY80"/>
      <c r="ALZ80"/>
      <c r="AMA80"/>
      <c r="AMB80"/>
      <c r="AMC80"/>
      <c r="AMD80"/>
    </row>
    <row r="81" spans="1:1018" ht="28.5" x14ac:dyDescent="0.45">
      <c r="A81" s="22" t="s">
        <v>141</v>
      </c>
      <c r="B81" s="23" t="s">
        <v>142</v>
      </c>
      <c r="C81" s="22" t="s">
        <v>15</v>
      </c>
      <c r="D81" s="22">
        <v>1</v>
      </c>
      <c r="E81" s="24">
        <v>63.23</v>
      </c>
      <c r="F81" s="24">
        <f>E81*D81</f>
        <v>63.23</v>
      </c>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c r="ADV81"/>
      <c r="ADW81"/>
      <c r="ADX81"/>
      <c r="ADY81"/>
      <c r="ADZ81"/>
      <c r="AEA81"/>
      <c r="AEB81"/>
      <c r="AEC81"/>
      <c r="AED81"/>
      <c r="AEE81"/>
      <c r="AEF81"/>
      <c r="AEG81"/>
      <c r="AEH81"/>
      <c r="AEI81"/>
      <c r="AEJ81"/>
      <c r="AEK81"/>
      <c r="AEL81"/>
      <c r="AEM81"/>
      <c r="AEN81"/>
      <c r="AEO81"/>
      <c r="AEP81"/>
      <c r="AEQ81"/>
      <c r="AER81"/>
      <c r="AES81"/>
      <c r="AET81"/>
      <c r="AEU81"/>
      <c r="AEV81"/>
      <c r="AEW81"/>
      <c r="AEX81"/>
      <c r="AEY81"/>
      <c r="AEZ81"/>
      <c r="AFA81"/>
      <c r="AFB81"/>
      <c r="AFC81"/>
      <c r="AFD81"/>
      <c r="AFE81"/>
      <c r="AFF81"/>
      <c r="AFG81"/>
      <c r="AFH81"/>
      <c r="AFI81"/>
      <c r="AFJ81"/>
      <c r="AFK81"/>
      <c r="AFL81"/>
      <c r="AFM81"/>
      <c r="AFN81"/>
      <c r="AFO81"/>
      <c r="AFP81"/>
      <c r="AFQ81"/>
      <c r="AFR81"/>
      <c r="AFS81"/>
      <c r="AFT81"/>
      <c r="AFU81"/>
      <c r="AFV81"/>
      <c r="AFW81"/>
      <c r="AFX81"/>
      <c r="AFY81"/>
      <c r="AFZ81"/>
      <c r="AGA81"/>
      <c r="AGB81"/>
      <c r="AGC81"/>
      <c r="AGD81"/>
      <c r="AGE81"/>
      <c r="AGF81"/>
      <c r="AGG81"/>
      <c r="AGH81"/>
      <c r="AGI81"/>
      <c r="AGJ81"/>
      <c r="AGK81"/>
      <c r="AGL81"/>
      <c r="AGM81"/>
      <c r="AGN81"/>
      <c r="AGO81"/>
      <c r="AGP81"/>
      <c r="AGQ81"/>
      <c r="AGR81"/>
      <c r="AGS81"/>
      <c r="AGT81"/>
      <c r="AGU81"/>
      <c r="AGV81"/>
      <c r="AGW81"/>
      <c r="AGX81"/>
      <c r="AGY81"/>
      <c r="AGZ81"/>
      <c r="AHA81"/>
      <c r="AHB81"/>
      <c r="AHC81"/>
      <c r="AHD81"/>
      <c r="AHE81"/>
      <c r="AHF81"/>
      <c r="AHG81"/>
      <c r="AHH81"/>
      <c r="AHI81"/>
      <c r="AHJ81"/>
      <c r="AHK81"/>
      <c r="AHL81"/>
      <c r="AHM81"/>
      <c r="AHN81"/>
      <c r="AHO81"/>
      <c r="AHP81"/>
      <c r="AHQ81"/>
      <c r="AHR81"/>
      <c r="AHS81"/>
      <c r="AHT81"/>
      <c r="AHU81"/>
      <c r="AHV81"/>
      <c r="AHW81"/>
      <c r="AHX81"/>
      <c r="AHY81"/>
      <c r="AHZ81"/>
      <c r="AIA81"/>
      <c r="AIB81"/>
      <c r="AIC81"/>
      <c r="AID81"/>
      <c r="AIE81"/>
      <c r="AIF81"/>
      <c r="AIG81"/>
      <c r="AIH81"/>
      <c r="AII81"/>
      <c r="AIJ81"/>
      <c r="AIK81"/>
      <c r="AIL81"/>
      <c r="AIM81"/>
      <c r="AIN81"/>
      <c r="AIO81"/>
      <c r="AIP81"/>
      <c r="AIQ81"/>
      <c r="AIR81"/>
      <c r="AIS81"/>
      <c r="AIT81"/>
      <c r="AIU81"/>
      <c r="AIV81"/>
      <c r="AIW81"/>
      <c r="AIX81"/>
      <c r="AIY81"/>
      <c r="AIZ81"/>
      <c r="AJA81"/>
      <c r="AJB81"/>
      <c r="AJC81"/>
      <c r="AJD81"/>
      <c r="AJE81"/>
      <c r="AJF81"/>
      <c r="AJG81"/>
      <c r="AJH81"/>
      <c r="AJI81"/>
      <c r="AJJ81"/>
      <c r="AJK81"/>
      <c r="AJL81"/>
      <c r="AJM81"/>
      <c r="AJN81"/>
      <c r="AJO81"/>
      <c r="AJP81"/>
      <c r="AJQ81"/>
      <c r="AJR81"/>
      <c r="AJS81"/>
      <c r="AJT81"/>
      <c r="AJU81"/>
      <c r="AJV81"/>
      <c r="AJW81"/>
      <c r="AJX81"/>
      <c r="AJY81"/>
      <c r="AJZ81"/>
      <c r="AKA81"/>
      <c r="AKB81"/>
      <c r="AKC81"/>
      <c r="AKD81"/>
      <c r="AKE81"/>
      <c r="AKF81"/>
      <c r="AKG81"/>
      <c r="AKH81"/>
      <c r="AKI81"/>
      <c r="AKJ81"/>
      <c r="AKK81"/>
      <c r="AKL81"/>
      <c r="AKM81"/>
      <c r="AKN81"/>
      <c r="AKO81"/>
      <c r="AKP81"/>
      <c r="AKQ81"/>
      <c r="AKR81"/>
      <c r="AKS81"/>
      <c r="AKT81"/>
      <c r="AKU81"/>
      <c r="AKV81"/>
      <c r="AKW81"/>
      <c r="AKX81"/>
      <c r="AKY81"/>
      <c r="AKZ81"/>
      <c r="ALA81"/>
      <c r="ALB81"/>
      <c r="ALC81"/>
      <c r="ALD81"/>
      <c r="ALE81"/>
      <c r="ALF81"/>
      <c r="ALG81"/>
      <c r="ALH81"/>
      <c r="ALI81"/>
      <c r="ALJ81"/>
      <c r="ALK81"/>
      <c r="ALL81"/>
      <c r="ALM81"/>
      <c r="ALN81"/>
      <c r="ALO81"/>
      <c r="ALP81"/>
      <c r="ALQ81"/>
      <c r="ALR81"/>
      <c r="ALS81"/>
      <c r="ALT81"/>
      <c r="ALU81"/>
      <c r="ALV81"/>
      <c r="ALW81"/>
      <c r="ALX81"/>
      <c r="ALY81"/>
      <c r="ALZ81"/>
      <c r="AMA81"/>
      <c r="AMB81"/>
      <c r="AMC81"/>
      <c r="AMD81"/>
    </row>
    <row r="82" spans="1:1018" ht="14.25" x14ac:dyDescent="0.45">
      <c r="A82" s="22" t="s">
        <v>143</v>
      </c>
      <c r="B82" s="23" t="s">
        <v>144</v>
      </c>
      <c r="C82" s="22" t="s">
        <v>15</v>
      </c>
      <c r="D82" s="22">
        <v>1</v>
      </c>
      <c r="E82" s="24">
        <v>36.966666666666669</v>
      </c>
      <c r="F82" s="24">
        <f>E82*D82</f>
        <v>36.966666666666669</v>
      </c>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IW82"/>
      <c r="IX82"/>
      <c r="IY82"/>
      <c r="IZ82"/>
      <c r="JA82"/>
      <c r="JB82"/>
      <c r="JC82"/>
      <c r="JD82"/>
      <c r="JE82"/>
      <c r="JF82"/>
      <c r="JG82"/>
      <c r="JH82"/>
      <c r="JI82"/>
      <c r="JJ82"/>
      <c r="JK82"/>
      <c r="JL82"/>
      <c r="JM82"/>
      <c r="JN82"/>
      <c r="JO82"/>
      <c r="JP82"/>
      <c r="JQ82"/>
      <c r="JR82"/>
      <c r="JS82"/>
      <c r="JT82"/>
      <c r="JU82"/>
      <c r="JV82"/>
      <c r="JW82"/>
      <c r="JX82"/>
      <c r="JY82"/>
      <c r="JZ82"/>
      <c r="KA82"/>
      <c r="KB82"/>
      <c r="KC82"/>
      <c r="KD82"/>
      <c r="KE82"/>
      <c r="KF82"/>
      <c r="KG82"/>
      <c r="KH82"/>
      <c r="KI82"/>
      <c r="KJ82"/>
      <c r="KK82"/>
      <c r="KL82"/>
      <c r="KM82"/>
      <c r="KN82"/>
      <c r="KO82"/>
      <c r="KP82"/>
      <c r="KQ82"/>
      <c r="KR82"/>
      <c r="KS82"/>
      <c r="KT82"/>
      <c r="KU82"/>
      <c r="KV82"/>
      <c r="KW82"/>
      <c r="KX82"/>
      <c r="KY82"/>
      <c r="KZ82"/>
      <c r="LA82"/>
      <c r="LB82"/>
      <c r="LC82"/>
      <c r="LD82"/>
      <c r="LE82"/>
      <c r="LF82"/>
      <c r="LG82"/>
      <c r="LH82"/>
      <c r="LI82"/>
      <c r="LJ82"/>
      <c r="LK82"/>
      <c r="LL82"/>
      <c r="LM82"/>
      <c r="LN82"/>
      <c r="LO82"/>
      <c r="LP82"/>
      <c r="LQ82"/>
      <c r="LR82"/>
      <c r="LS82"/>
      <c r="LT82"/>
      <c r="LU82"/>
      <c r="LV82"/>
      <c r="LW82"/>
      <c r="LX82"/>
      <c r="LY82"/>
      <c r="LZ82"/>
      <c r="MA82"/>
      <c r="MB82"/>
      <c r="MC82"/>
      <c r="MD82"/>
      <c r="ME82"/>
      <c r="MF82"/>
      <c r="MG82"/>
      <c r="MH82"/>
      <c r="MI82"/>
      <c r="MJ82"/>
      <c r="MK82"/>
      <c r="ML82"/>
      <c r="MM82"/>
      <c r="MN82"/>
      <c r="MO82"/>
      <c r="MP82"/>
      <c r="MQ82"/>
      <c r="MR82"/>
      <c r="MS82"/>
      <c r="MT82"/>
      <c r="MU82"/>
      <c r="MV82"/>
      <c r="MW82"/>
      <c r="MX82"/>
      <c r="MY82"/>
      <c r="MZ82"/>
      <c r="NA82"/>
      <c r="NB82"/>
      <c r="NC82"/>
      <c r="ND82"/>
      <c r="NE82"/>
      <c r="NF82"/>
      <c r="NG82"/>
      <c r="NH82"/>
      <c r="NI82"/>
      <c r="NJ82"/>
      <c r="NK82"/>
      <c r="NL82"/>
      <c r="NM82"/>
      <c r="NN82"/>
      <c r="NO82"/>
      <c r="NP82"/>
      <c r="NQ82"/>
      <c r="NR82"/>
      <c r="NS82"/>
      <c r="NT82"/>
      <c r="NU82"/>
      <c r="NV82"/>
      <c r="NW82"/>
      <c r="NX82"/>
      <c r="NY82"/>
      <c r="NZ82"/>
      <c r="OA82"/>
      <c r="OB82"/>
      <c r="OC82"/>
      <c r="OD82"/>
      <c r="OE82"/>
      <c r="OF82"/>
      <c r="OG82"/>
      <c r="OH82"/>
      <c r="OI82"/>
      <c r="OJ82"/>
      <c r="OK82"/>
      <c r="OL82"/>
      <c r="OM82"/>
      <c r="ON82"/>
      <c r="OO82"/>
      <c r="OP82"/>
      <c r="OQ82"/>
      <c r="OR82"/>
      <c r="OS82"/>
      <c r="OT82"/>
      <c r="OU82"/>
      <c r="OV82"/>
      <c r="OW82"/>
      <c r="OX82"/>
      <c r="OY82"/>
      <c r="OZ82"/>
      <c r="PA82"/>
      <c r="PB82"/>
      <c r="PC82"/>
      <c r="PD82"/>
      <c r="PE82"/>
      <c r="PF82"/>
      <c r="PG82"/>
      <c r="PH82"/>
      <c r="PI82"/>
      <c r="PJ82"/>
      <c r="PK82"/>
      <c r="PL82"/>
      <c r="PM82"/>
      <c r="PN82"/>
      <c r="PO82"/>
      <c r="PP82"/>
      <c r="PQ82"/>
      <c r="PR82"/>
      <c r="PS82"/>
      <c r="PT82"/>
      <c r="PU82"/>
      <c r="PV82"/>
      <c r="PW82"/>
      <c r="PX82"/>
      <c r="PY82"/>
      <c r="PZ82"/>
      <c r="QA82"/>
      <c r="QB82"/>
      <c r="QC82"/>
      <c r="QD82"/>
      <c r="QE82"/>
      <c r="QF82"/>
      <c r="QG82"/>
      <c r="QH82"/>
      <c r="QI82"/>
      <c r="QJ82"/>
      <c r="QK82"/>
      <c r="QL82"/>
      <c r="QM82"/>
      <c r="QN82"/>
      <c r="QO82"/>
      <c r="QP82"/>
      <c r="QQ82"/>
      <c r="QR82"/>
      <c r="QS82"/>
      <c r="QT82"/>
      <c r="QU82"/>
      <c r="QV82"/>
      <c r="QW82"/>
      <c r="QX82"/>
      <c r="QY82"/>
      <c r="QZ82"/>
      <c r="RA82"/>
      <c r="RB82"/>
      <c r="RC82"/>
      <c r="RD82"/>
      <c r="RE82"/>
      <c r="RF82"/>
      <c r="RG82"/>
      <c r="RH82"/>
      <c r="RI82"/>
      <c r="RJ82"/>
      <c r="RK82"/>
      <c r="RL82"/>
      <c r="RM82"/>
      <c r="RN82"/>
      <c r="RO82"/>
      <c r="RP82"/>
      <c r="RQ82"/>
      <c r="RR82"/>
      <c r="RS82"/>
      <c r="RT82"/>
      <c r="RU82"/>
      <c r="RV82"/>
      <c r="RW82"/>
      <c r="RX82"/>
      <c r="RY82"/>
      <c r="RZ82"/>
      <c r="SA82"/>
      <c r="SB82"/>
      <c r="SC82"/>
      <c r="SD82"/>
      <c r="SE82"/>
      <c r="SF82"/>
      <c r="SG82"/>
      <c r="SH82"/>
      <c r="SI82"/>
      <c r="SJ82"/>
      <c r="SK82"/>
      <c r="SL82"/>
      <c r="SM82"/>
      <c r="SN82"/>
      <c r="SO82"/>
      <c r="SP82"/>
      <c r="SQ82"/>
      <c r="SR82"/>
      <c r="SS82"/>
      <c r="ST82"/>
      <c r="SU82"/>
      <c r="SV82"/>
      <c r="SW82"/>
      <c r="SX82"/>
      <c r="SY82"/>
      <c r="SZ82"/>
      <c r="TA82"/>
      <c r="TB82"/>
      <c r="TC82"/>
      <c r="TD82"/>
      <c r="TE82"/>
      <c r="TF82"/>
      <c r="TG82"/>
      <c r="TH82"/>
      <c r="TI82"/>
      <c r="TJ82"/>
      <c r="TK82"/>
      <c r="TL82"/>
      <c r="TM82"/>
      <c r="TN82"/>
      <c r="TO82"/>
      <c r="TP82"/>
      <c r="TQ82"/>
      <c r="TR82"/>
      <c r="TS82"/>
      <c r="TT82"/>
      <c r="TU82"/>
      <c r="TV82"/>
      <c r="TW82"/>
      <c r="TX82"/>
      <c r="TY82"/>
      <c r="TZ82"/>
      <c r="UA82"/>
      <c r="UB82"/>
      <c r="UC82"/>
      <c r="UD82"/>
      <c r="UE82"/>
      <c r="UF82"/>
      <c r="UG82"/>
      <c r="UH82"/>
      <c r="UI82"/>
      <c r="UJ82"/>
      <c r="UK82"/>
      <c r="UL82"/>
      <c r="UM82"/>
      <c r="UN82"/>
      <c r="UO82"/>
      <c r="UP82"/>
      <c r="UQ82"/>
      <c r="UR82"/>
      <c r="US82"/>
      <c r="UT82"/>
      <c r="UU82"/>
      <c r="UV82"/>
      <c r="UW82"/>
      <c r="UX82"/>
      <c r="UY82"/>
      <c r="UZ82"/>
      <c r="VA82"/>
      <c r="VB82"/>
      <c r="VC82"/>
      <c r="VD82"/>
      <c r="VE82"/>
      <c r="VF82"/>
      <c r="VG82"/>
      <c r="VH82"/>
      <c r="VI82"/>
      <c r="VJ82"/>
      <c r="VK82"/>
      <c r="VL82"/>
      <c r="VM82"/>
      <c r="VN82"/>
      <c r="VO82"/>
      <c r="VP82"/>
      <c r="VQ82"/>
      <c r="VR82"/>
      <c r="VS82"/>
      <c r="VT82"/>
      <c r="VU82"/>
      <c r="VV82"/>
      <c r="VW82"/>
      <c r="VX82"/>
      <c r="VY82"/>
      <c r="VZ82"/>
      <c r="WA82"/>
      <c r="WB82"/>
      <c r="WC82"/>
      <c r="WD82"/>
      <c r="WE82"/>
      <c r="WF82"/>
      <c r="WG82"/>
      <c r="WH82"/>
      <c r="WI82"/>
      <c r="WJ82"/>
      <c r="WK82"/>
      <c r="WL82"/>
      <c r="WM82"/>
      <c r="WN82"/>
      <c r="WO82"/>
      <c r="WP82"/>
      <c r="WQ82"/>
      <c r="WR82"/>
      <c r="WS82"/>
      <c r="WT82"/>
      <c r="WU82"/>
      <c r="WV82"/>
      <c r="WW82"/>
      <c r="WX82"/>
      <c r="WY82"/>
      <c r="WZ82"/>
      <c r="XA82"/>
      <c r="XB82"/>
      <c r="XC82"/>
      <c r="XD82"/>
      <c r="XE82"/>
      <c r="XF82"/>
      <c r="XG82"/>
      <c r="XH82"/>
      <c r="XI82"/>
      <c r="XJ82"/>
      <c r="XK82"/>
      <c r="XL82"/>
      <c r="XM82"/>
      <c r="XN82"/>
      <c r="XO82"/>
      <c r="XP82"/>
      <c r="XQ82"/>
      <c r="XR82"/>
      <c r="XS82"/>
      <c r="XT82"/>
      <c r="XU82"/>
      <c r="XV82"/>
      <c r="XW82"/>
      <c r="XX82"/>
      <c r="XY82"/>
      <c r="XZ82"/>
      <c r="YA82"/>
      <c r="YB82"/>
      <c r="YC82"/>
      <c r="YD82"/>
      <c r="YE82"/>
      <c r="YF82"/>
      <c r="YG82"/>
      <c r="YH82"/>
      <c r="YI82"/>
      <c r="YJ82"/>
      <c r="YK82"/>
      <c r="YL82"/>
      <c r="YM82"/>
      <c r="YN82"/>
      <c r="YO82"/>
      <c r="YP82"/>
      <c r="YQ82"/>
      <c r="YR82"/>
      <c r="YS82"/>
      <c r="YT82"/>
      <c r="YU82"/>
      <c r="YV82"/>
      <c r="YW82"/>
      <c r="YX82"/>
      <c r="YY82"/>
      <c r="YZ82"/>
      <c r="ZA82"/>
      <c r="ZB82"/>
      <c r="ZC82"/>
      <c r="ZD82"/>
      <c r="ZE82"/>
      <c r="ZF82"/>
      <c r="ZG82"/>
      <c r="ZH82"/>
      <c r="ZI82"/>
      <c r="ZJ82"/>
      <c r="ZK82"/>
      <c r="ZL82"/>
      <c r="ZM82"/>
      <c r="ZN82"/>
      <c r="ZO82"/>
      <c r="ZP82"/>
      <c r="ZQ82"/>
      <c r="ZR82"/>
      <c r="ZS82"/>
      <c r="ZT82"/>
      <c r="ZU82"/>
      <c r="ZV82"/>
      <c r="ZW82"/>
      <c r="ZX82"/>
      <c r="ZY82"/>
      <c r="ZZ82"/>
      <c r="AAA82"/>
      <c r="AAB82"/>
      <c r="AAC82"/>
      <c r="AAD82"/>
      <c r="AAE82"/>
      <c r="AAF82"/>
      <c r="AAG82"/>
      <c r="AAH82"/>
      <c r="AAI82"/>
      <c r="AAJ82"/>
      <c r="AAK82"/>
      <c r="AAL82"/>
      <c r="AAM82"/>
      <c r="AAN82"/>
      <c r="AAO82"/>
      <c r="AAP82"/>
      <c r="AAQ82"/>
      <c r="AAR82"/>
      <c r="AAS82"/>
      <c r="AAT82"/>
      <c r="AAU82"/>
      <c r="AAV82"/>
      <c r="AAW82"/>
      <c r="AAX82"/>
      <c r="AAY82"/>
      <c r="AAZ82"/>
      <c r="ABA82"/>
      <c r="ABB82"/>
      <c r="ABC82"/>
      <c r="ABD82"/>
      <c r="ABE82"/>
      <c r="ABF82"/>
      <c r="ABG82"/>
      <c r="ABH82"/>
      <c r="ABI82"/>
      <c r="ABJ82"/>
      <c r="ABK82"/>
      <c r="ABL82"/>
      <c r="ABM82"/>
      <c r="ABN82"/>
      <c r="ABO82"/>
      <c r="ABP82"/>
      <c r="ABQ82"/>
      <c r="ABR82"/>
      <c r="ABS82"/>
      <c r="ABT82"/>
      <c r="ABU82"/>
      <c r="ABV82"/>
      <c r="ABW82"/>
      <c r="ABX82"/>
      <c r="ABY82"/>
      <c r="ABZ82"/>
      <c r="ACA82"/>
      <c r="ACB82"/>
      <c r="ACC82"/>
      <c r="ACD82"/>
      <c r="ACE82"/>
      <c r="ACF82"/>
      <c r="ACG82"/>
      <c r="ACH82"/>
      <c r="ACI82"/>
      <c r="ACJ82"/>
      <c r="ACK82"/>
      <c r="ACL82"/>
      <c r="ACM82"/>
      <c r="ACN82"/>
      <c r="ACO82"/>
      <c r="ACP82"/>
      <c r="ACQ82"/>
      <c r="ACR82"/>
      <c r="ACS82"/>
      <c r="ACT82"/>
      <c r="ACU82"/>
      <c r="ACV82"/>
      <c r="ACW82"/>
      <c r="ACX82"/>
      <c r="ACY82"/>
      <c r="ACZ82"/>
      <c r="ADA82"/>
      <c r="ADB82"/>
      <c r="ADC82"/>
      <c r="ADD82"/>
      <c r="ADE82"/>
      <c r="ADF82"/>
      <c r="ADG82"/>
      <c r="ADH82"/>
      <c r="ADI82"/>
      <c r="ADJ82"/>
      <c r="ADK82"/>
      <c r="ADL82"/>
      <c r="ADM82"/>
      <c r="ADN82"/>
      <c r="ADO82"/>
      <c r="ADP82"/>
      <c r="ADQ82"/>
      <c r="ADR82"/>
      <c r="ADS82"/>
      <c r="ADT82"/>
      <c r="ADU82"/>
      <c r="ADV82"/>
      <c r="ADW82"/>
      <c r="ADX82"/>
      <c r="ADY82"/>
      <c r="ADZ82"/>
      <c r="AEA82"/>
      <c r="AEB82"/>
      <c r="AEC82"/>
      <c r="AED82"/>
      <c r="AEE82"/>
      <c r="AEF82"/>
      <c r="AEG82"/>
      <c r="AEH82"/>
      <c r="AEI82"/>
      <c r="AEJ82"/>
      <c r="AEK82"/>
      <c r="AEL82"/>
      <c r="AEM82"/>
      <c r="AEN82"/>
      <c r="AEO82"/>
      <c r="AEP82"/>
      <c r="AEQ82"/>
      <c r="AER82"/>
      <c r="AES82"/>
      <c r="AET82"/>
      <c r="AEU82"/>
      <c r="AEV82"/>
      <c r="AEW82"/>
      <c r="AEX82"/>
      <c r="AEY82"/>
      <c r="AEZ82"/>
      <c r="AFA82"/>
      <c r="AFB82"/>
      <c r="AFC82"/>
      <c r="AFD82"/>
      <c r="AFE82"/>
      <c r="AFF82"/>
      <c r="AFG82"/>
      <c r="AFH82"/>
      <c r="AFI82"/>
      <c r="AFJ82"/>
      <c r="AFK82"/>
      <c r="AFL82"/>
      <c r="AFM82"/>
      <c r="AFN82"/>
      <c r="AFO82"/>
      <c r="AFP82"/>
      <c r="AFQ82"/>
      <c r="AFR82"/>
      <c r="AFS82"/>
      <c r="AFT82"/>
      <c r="AFU82"/>
      <c r="AFV82"/>
      <c r="AFW82"/>
      <c r="AFX82"/>
      <c r="AFY82"/>
      <c r="AFZ82"/>
      <c r="AGA82"/>
      <c r="AGB82"/>
      <c r="AGC82"/>
      <c r="AGD82"/>
      <c r="AGE82"/>
      <c r="AGF82"/>
      <c r="AGG82"/>
      <c r="AGH82"/>
      <c r="AGI82"/>
      <c r="AGJ82"/>
      <c r="AGK82"/>
      <c r="AGL82"/>
      <c r="AGM82"/>
      <c r="AGN82"/>
      <c r="AGO82"/>
      <c r="AGP82"/>
      <c r="AGQ82"/>
      <c r="AGR82"/>
      <c r="AGS82"/>
      <c r="AGT82"/>
      <c r="AGU82"/>
      <c r="AGV82"/>
      <c r="AGW82"/>
      <c r="AGX82"/>
      <c r="AGY82"/>
      <c r="AGZ82"/>
      <c r="AHA82"/>
      <c r="AHB82"/>
      <c r="AHC82"/>
      <c r="AHD82"/>
      <c r="AHE82"/>
      <c r="AHF82"/>
      <c r="AHG82"/>
      <c r="AHH82"/>
      <c r="AHI82"/>
      <c r="AHJ82"/>
      <c r="AHK82"/>
      <c r="AHL82"/>
      <c r="AHM82"/>
      <c r="AHN82"/>
      <c r="AHO82"/>
      <c r="AHP82"/>
      <c r="AHQ82"/>
      <c r="AHR82"/>
      <c r="AHS82"/>
      <c r="AHT82"/>
      <c r="AHU82"/>
      <c r="AHV82"/>
      <c r="AHW82"/>
      <c r="AHX82"/>
      <c r="AHY82"/>
      <c r="AHZ82"/>
      <c r="AIA82"/>
      <c r="AIB82"/>
      <c r="AIC82"/>
      <c r="AID82"/>
      <c r="AIE82"/>
      <c r="AIF82"/>
      <c r="AIG82"/>
      <c r="AIH82"/>
      <c r="AII82"/>
      <c r="AIJ82"/>
      <c r="AIK82"/>
      <c r="AIL82"/>
      <c r="AIM82"/>
      <c r="AIN82"/>
      <c r="AIO82"/>
      <c r="AIP82"/>
      <c r="AIQ82"/>
      <c r="AIR82"/>
      <c r="AIS82"/>
      <c r="AIT82"/>
      <c r="AIU82"/>
      <c r="AIV82"/>
      <c r="AIW82"/>
      <c r="AIX82"/>
      <c r="AIY82"/>
      <c r="AIZ82"/>
      <c r="AJA82"/>
      <c r="AJB82"/>
      <c r="AJC82"/>
      <c r="AJD82"/>
      <c r="AJE82"/>
      <c r="AJF82"/>
      <c r="AJG82"/>
      <c r="AJH82"/>
      <c r="AJI82"/>
      <c r="AJJ82"/>
      <c r="AJK82"/>
      <c r="AJL82"/>
      <c r="AJM82"/>
      <c r="AJN82"/>
      <c r="AJO82"/>
      <c r="AJP82"/>
      <c r="AJQ82"/>
      <c r="AJR82"/>
      <c r="AJS82"/>
      <c r="AJT82"/>
      <c r="AJU82"/>
      <c r="AJV82"/>
      <c r="AJW82"/>
      <c r="AJX82"/>
      <c r="AJY82"/>
      <c r="AJZ82"/>
      <c r="AKA82"/>
      <c r="AKB82"/>
      <c r="AKC82"/>
      <c r="AKD82"/>
      <c r="AKE82"/>
      <c r="AKF82"/>
      <c r="AKG82"/>
      <c r="AKH82"/>
      <c r="AKI82"/>
      <c r="AKJ82"/>
      <c r="AKK82"/>
      <c r="AKL82"/>
      <c r="AKM82"/>
      <c r="AKN82"/>
      <c r="AKO82"/>
      <c r="AKP82"/>
      <c r="AKQ82"/>
      <c r="AKR82"/>
      <c r="AKS82"/>
      <c r="AKT82"/>
      <c r="AKU82"/>
      <c r="AKV82"/>
      <c r="AKW82"/>
      <c r="AKX82"/>
      <c r="AKY82"/>
      <c r="AKZ82"/>
      <c r="ALA82"/>
      <c r="ALB82"/>
      <c r="ALC82"/>
      <c r="ALD82"/>
      <c r="ALE82"/>
      <c r="ALF82"/>
      <c r="ALG82"/>
      <c r="ALH82"/>
      <c r="ALI82"/>
      <c r="ALJ82"/>
      <c r="ALK82"/>
      <c r="ALL82"/>
      <c r="ALM82"/>
      <c r="ALN82"/>
      <c r="ALO82"/>
      <c r="ALP82"/>
      <c r="ALQ82"/>
      <c r="ALR82"/>
      <c r="ALS82"/>
      <c r="ALT82"/>
      <c r="ALU82"/>
      <c r="ALV82"/>
      <c r="ALW82"/>
      <c r="ALX82"/>
      <c r="ALY82"/>
      <c r="ALZ82"/>
      <c r="AMA82"/>
      <c r="AMB82"/>
      <c r="AMC82"/>
      <c r="AMD82"/>
    </row>
    <row r="83" spans="1:1018" ht="14.25" x14ac:dyDescent="0.45">
      <c r="A83" s="22" t="s">
        <v>145</v>
      </c>
      <c r="B83" s="23" t="s">
        <v>146</v>
      </c>
      <c r="C83" s="22" t="s">
        <v>15</v>
      </c>
      <c r="D83" s="22">
        <v>1</v>
      </c>
      <c r="E83" s="24">
        <v>67.483333333333334</v>
      </c>
      <c r="F83" s="24">
        <f>E83*D83</f>
        <v>67.483333333333334</v>
      </c>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IW83"/>
      <c r="IX83"/>
      <c r="IY83"/>
      <c r="IZ83"/>
      <c r="JA83"/>
      <c r="JB83"/>
      <c r="JC83"/>
      <c r="JD83"/>
      <c r="JE83"/>
      <c r="JF83"/>
      <c r="JG83"/>
      <c r="JH83"/>
      <c r="JI83"/>
      <c r="JJ83"/>
      <c r="JK83"/>
      <c r="JL83"/>
      <c r="JM83"/>
      <c r="JN83"/>
      <c r="JO83"/>
      <c r="JP83"/>
      <c r="JQ83"/>
      <c r="JR83"/>
      <c r="JS83"/>
      <c r="JT83"/>
      <c r="JU83"/>
      <c r="JV83"/>
      <c r="JW83"/>
      <c r="JX83"/>
      <c r="JY83"/>
      <c r="JZ83"/>
      <c r="KA83"/>
      <c r="KB83"/>
      <c r="KC83"/>
      <c r="KD83"/>
      <c r="KE83"/>
      <c r="KF83"/>
      <c r="KG83"/>
      <c r="KH83"/>
      <c r="KI83"/>
      <c r="KJ83"/>
      <c r="KK83"/>
      <c r="KL83"/>
      <c r="KM83"/>
      <c r="KN83"/>
      <c r="KO83"/>
      <c r="KP83"/>
      <c r="KQ83"/>
      <c r="KR83"/>
      <c r="KS83"/>
      <c r="KT83"/>
      <c r="KU83"/>
      <c r="KV83"/>
      <c r="KW83"/>
      <c r="KX83"/>
      <c r="KY83"/>
      <c r="KZ83"/>
      <c r="LA83"/>
      <c r="LB83"/>
      <c r="LC83"/>
      <c r="LD83"/>
      <c r="LE83"/>
      <c r="LF83"/>
      <c r="LG83"/>
      <c r="LH83"/>
      <c r="LI83"/>
      <c r="LJ83"/>
      <c r="LK83"/>
      <c r="LL83"/>
      <c r="LM83"/>
      <c r="LN83"/>
      <c r="LO83"/>
      <c r="LP83"/>
      <c r="LQ83"/>
      <c r="LR83"/>
      <c r="LS83"/>
      <c r="LT83"/>
      <c r="LU83"/>
      <c r="LV83"/>
      <c r="LW83"/>
      <c r="LX83"/>
      <c r="LY83"/>
      <c r="LZ83"/>
      <c r="MA83"/>
      <c r="MB83"/>
      <c r="MC83"/>
      <c r="MD83"/>
      <c r="ME83"/>
      <c r="MF83"/>
      <c r="MG83"/>
      <c r="MH83"/>
      <c r="MI83"/>
      <c r="MJ83"/>
      <c r="MK83"/>
      <c r="ML83"/>
      <c r="MM83"/>
      <c r="MN83"/>
      <c r="MO83"/>
      <c r="MP83"/>
      <c r="MQ83"/>
      <c r="MR83"/>
      <c r="MS83"/>
      <c r="MT83"/>
      <c r="MU83"/>
      <c r="MV83"/>
      <c r="MW83"/>
      <c r="MX83"/>
      <c r="MY83"/>
      <c r="MZ83"/>
      <c r="NA83"/>
      <c r="NB83"/>
      <c r="NC83"/>
      <c r="ND83"/>
      <c r="NE83"/>
      <c r="NF83"/>
      <c r="NG83"/>
      <c r="NH83"/>
      <c r="NI83"/>
      <c r="NJ83"/>
      <c r="NK83"/>
      <c r="NL83"/>
      <c r="NM83"/>
      <c r="NN83"/>
      <c r="NO83"/>
      <c r="NP83"/>
      <c r="NQ83"/>
      <c r="NR83"/>
      <c r="NS83"/>
      <c r="NT83"/>
      <c r="NU83"/>
      <c r="NV83"/>
      <c r="NW83"/>
      <c r="NX83"/>
      <c r="NY83"/>
      <c r="NZ83"/>
      <c r="OA83"/>
      <c r="OB83"/>
      <c r="OC83"/>
      <c r="OD83"/>
      <c r="OE83"/>
      <c r="OF83"/>
      <c r="OG83"/>
      <c r="OH83"/>
      <c r="OI83"/>
      <c r="OJ83"/>
      <c r="OK83"/>
      <c r="OL83"/>
      <c r="OM83"/>
      <c r="ON83"/>
      <c r="OO83"/>
      <c r="OP83"/>
      <c r="OQ83"/>
      <c r="OR83"/>
      <c r="OS83"/>
      <c r="OT83"/>
      <c r="OU83"/>
      <c r="OV83"/>
      <c r="OW83"/>
      <c r="OX83"/>
      <c r="OY83"/>
      <c r="OZ83"/>
      <c r="PA83"/>
      <c r="PB83"/>
      <c r="PC83"/>
      <c r="PD83"/>
      <c r="PE83"/>
      <c r="PF83"/>
      <c r="PG83"/>
      <c r="PH83"/>
      <c r="PI83"/>
      <c r="PJ83"/>
      <c r="PK83"/>
      <c r="PL83"/>
      <c r="PM83"/>
      <c r="PN83"/>
      <c r="PO83"/>
      <c r="PP83"/>
      <c r="PQ83"/>
      <c r="PR83"/>
      <c r="PS83"/>
      <c r="PT83"/>
      <c r="PU83"/>
      <c r="PV83"/>
      <c r="PW83"/>
      <c r="PX83"/>
      <c r="PY83"/>
      <c r="PZ83"/>
      <c r="QA83"/>
      <c r="QB83"/>
      <c r="QC83"/>
      <c r="QD83"/>
      <c r="QE83"/>
      <c r="QF83"/>
      <c r="QG83"/>
      <c r="QH83"/>
      <c r="QI83"/>
      <c r="QJ83"/>
      <c r="QK83"/>
      <c r="QL83"/>
      <c r="QM83"/>
      <c r="QN83"/>
      <c r="QO83"/>
      <c r="QP83"/>
      <c r="QQ83"/>
      <c r="QR83"/>
      <c r="QS83"/>
      <c r="QT83"/>
      <c r="QU83"/>
      <c r="QV83"/>
      <c r="QW83"/>
      <c r="QX83"/>
      <c r="QY83"/>
      <c r="QZ83"/>
      <c r="RA83"/>
      <c r="RB83"/>
      <c r="RC83"/>
      <c r="RD83"/>
      <c r="RE83"/>
      <c r="RF83"/>
      <c r="RG83"/>
      <c r="RH83"/>
      <c r="RI83"/>
      <c r="RJ83"/>
      <c r="RK83"/>
      <c r="RL83"/>
      <c r="RM83"/>
      <c r="RN83"/>
      <c r="RO83"/>
      <c r="RP83"/>
      <c r="RQ83"/>
      <c r="RR83"/>
      <c r="RS83"/>
      <c r="RT83"/>
      <c r="RU83"/>
      <c r="RV83"/>
      <c r="RW83"/>
      <c r="RX83"/>
      <c r="RY83"/>
      <c r="RZ83"/>
      <c r="SA83"/>
      <c r="SB83"/>
      <c r="SC83"/>
      <c r="SD83"/>
      <c r="SE83"/>
      <c r="SF83"/>
      <c r="SG83"/>
      <c r="SH83"/>
      <c r="SI83"/>
      <c r="SJ83"/>
      <c r="SK83"/>
      <c r="SL83"/>
      <c r="SM83"/>
      <c r="SN83"/>
      <c r="SO83"/>
      <c r="SP83"/>
      <c r="SQ83"/>
      <c r="SR83"/>
      <c r="SS83"/>
      <c r="ST83"/>
      <c r="SU83"/>
      <c r="SV83"/>
      <c r="SW83"/>
      <c r="SX83"/>
      <c r="SY83"/>
      <c r="SZ83"/>
      <c r="TA83"/>
      <c r="TB83"/>
      <c r="TC83"/>
      <c r="TD83"/>
      <c r="TE83"/>
      <c r="TF83"/>
      <c r="TG83"/>
      <c r="TH83"/>
      <c r="TI83"/>
      <c r="TJ83"/>
      <c r="TK83"/>
      <c r="TL83"/>
      <c r="TM83"/>
      <c r="TN83"/>
      <c r="TO83"/>
      <c r="TP83"/>
      <c r="TQ83"/>
      <c r="TR83"/>
      <c r="TS83"/>
      <c r="TT83"/>
      <c r="TU83"/>
      <c r="TV83"/>
      <c r="TW83"/>
      <c r="TX83"/>
      <c r="TY83"/>
      <c r="TZ83"/>
      <c r="UA83"/>
      <c r="UB83"/>
      <c r="UC83"/>
      <c r="UD83"/>
      <c r="UE83"/>
      <c r="UF83"/>
      <c r="UG83"/>
      <c r="UH83"/>
      <c r="UI83"/>
      <c r="UJ83"/>
      <c r="UK83"/>
      <c r="UL83"/>
      <c r="UM83"/>
      <c r="UN83"/>
      <c r="UO83"/>
      <c r="UP83"/>
      <c r="UQ83"/>
      <c r="UR83"/>
      <c r="US83"/>
      <c r="UT83"/>
      <c r="UU83"/>
      <c r="UV83"/>
      <c r="UW83"/>
      <c r="UX83"/>
      <c r="UY83"/>
      <c r="UZ83"/>
      <c r="VA83"/>
      <c r="VB83"/>
      <c r="VC83"/>
      <c r="VD83"/>
      <c r="VE83"/>
      <c r="VF83"/>
      <c r="VG83"/>
      <c r="VH83"/>
      <c r="VI83"/>
      <c r="VJ83"/>
      <c r="VK83"/>
      <c r="VL83"/>
      <c r="VM83"/>
      <c r="VN83"/>
      <c r="VO83"/>
      <c r="VP83"/>
      <c r="VQ83"/>
      <c r="VR83"/>
      <c r="VS83"/>
      <c r="VT83"/>
      <c r="VU83"/>
      <c r="VV83"/>
      <c r="VW83"/>
      <c r="VX83"/>
      <c r="VY83"/>
      <c r="VZ83"/>
      <c r="WA83"/>
      <c r="WB83"/>
      <c r="WC83"/>
      <c r="WD83"/>
      <c r="WE83"/>
      <c r="WF83"/>
      <c r="WG83"/>
      <c r="WH83"/>
      <c r="WI83"/>
      <c r="WJ83"/>
      <c r="WK83"/>
      <c r="WL83"/>
      <c r="WM83"/>
      <c r="WN83"/>
      <c r="WO83"/>
      <c r="WP83"/>
      <c r="WQ83"/>
      <c r="WR83"/>
      <c r="WS83"/>
      <c r="WT83"/>
      <c r="WU83"/>
      <c r="WV83"/>
      <c r="WW83"/>
      <c r="WX83"/>
      <c r="WY83"/>
      <c r="WZ83"/>
      <c r="XA83"/>
      <c r="XB83"/>
      <c r="XC83"/>
      <c r="XD83"/>
      <c r="XE83"/>
      <c r="XF83"/>
      <c r="XG83"/>
      <c r="XH83"/>
      <c r="XI83"/>
      <c r="XJ83"/>
      <c r="XK83"/>
      <c r="XL83"/>
      <c r="XM83"/>
      <c r="XN83"/>
      <c r="XO83"/>
      <c r="XP83"/>
      <c r="XQ83"/>
      <c r="XR83"/>
      <c r="XS83"/>
      <c r="XT83"/>
      <c r="XU83"/>
      <c r="XV83"/>
      <c r="XW83"/>
      <c r="XX83"/>
      <c r="XY83"/>
      <c r="XZ83"/>
      <c r="YA83"/>
      <c r="YB83"/>
      <c r="YC83"/>
      <c r="YD83"/>
      <c r="YE83"/>
      <c r="YF83"/>
      <c r="YG83"/>
      <c r="YH83"/>
      <c r="YI83"/>
      <c r="YJ83"/>
      <c r="YK83"/>
      <c r="YL83"/>
      <c r="YM83"/>
      <c r="YN83"/>
      <c r="YO83"/>
      <c r="YP83"/>
      <c r="YQ83"/>
      <c r="YR83"/>
      <c r="YS83"/>
      <c r="YT83"/>
      <c r="YU83"/>
      <c r="YV83"/>
      <c r="YW83"/>
      <c r="YX83"/>
      <c r="YY83"/>
      <c r="YZ83"/>
      <c r="ZA83"/>
      <c r="ZB83"/>
      <c r="ZC83"/>
      <c r="ZD83"/>
      <c r="ZE83"/>
      <c r="ZF83"/>
      <c r="ZG83"/>
      <c r="ZH83"/>
      <c r="ZI83"/>
      <c r="ZJ83"/>
      <c r="ZK83"/>
      <c r="ZL83"/>
      <c r="ZM83"/>
      <c r="ZN83"/>
      <c r="ZO83"/>
      <c r="ZP83"/>
      <c r="ZQ83"/>
      <c r="ZR83"/>
      <c r="ZS83"/>
      <c r="ZT83"/>
      <c r="ZU83"/>
      <c r="ZV83"/>
      <c r="ZW83"/>
      <c r="ZX83"/>
      <c r="ZY83"/>
      <c r="ZZ83"/>
      <c r="AAA83"/>
      <c r="AAB83"/>
      <c r="AAC83"/>
      <c r="AAD83"/>
      <c r="AAE83"/>
      <c r="AAF83"/>
      <c r="AAG83"/>
      <c r="AAH83"/>
      <c r="AAI83"/>
      <c r="AAJ83"/>
      <c r="AAK83"/>
      <c r="AAL83"/>
      <c r="AAM83"/>
      <c r="AAN83"/>
      <c r="AAO83"/>
      <c r="AAP83"/>
      <c r="AAQ83"/>
      <c r="AAR83"/>
      <c r="AAS83"/>
      <c r="AAT83"/>
      <c r="AAU83"/>
      <c r="AAV83"/>
      <c r="AAW83"/>
      <c r="AAX83"/>
      <c r="AAY83"/>
      <c r="AAZ83"/>
      <c r="ABA83"/>
      <c r="ABB83"/>
      <c r="ABC83"/>
      <c r="ABD83"/>
      <c r="ABE83"/>
      <c r="ABF83"/>
      <c r="ABG83"/>
      <c r="ABH83"/>
      <c r="ABI83"/>
      <c r="ABJ83"/>
      <c r="ABK83"/>
      <c r="ABL83"/>
      <c r="ABM83"/>
      <c r="ABN83"/>
      <c r="ABO83"/>
      <c r="ABP83"/>
      <c r="ABQ83"/>
      <c r="ABR83"/>
      <c r="ABS83"/>
      <c r="ABT83"/>
      <c r="ABU83"/>
      <c r="ABV83"/>
      <c r="ABW83"/>
      <c r="ABX83"/>
      <c r="ABY83"/>
      <c r="ABZ83"/>
      <c r="ACA83"/>
      <c r="ACB83"/>
      <c r="ACC83"/>
      <c r="ACD83"/>
      <c r="ACE83"/>
      <c r="ACF83"/>
      <c r="ACG83"/>
      <c r="ACH83"/>
      <c r="ACI83"/>
      <c r="ACJ83"/>
      <c r="ACK83"/>
      <c r="ACL83"/>
      <c r="ACM83"/>
      <c r="ACN83"/>
      <c r="ACO83"/>
      <c r="ACP83"/>
      <c r="ACQ83"/>
      <c r="ACR83"/>
      <c r="ACS83"/>
      <c r="ACT83"/>
      <c r="ACU83"/>
      <c r="ACV83"/>
      <c r="ACW83"/>
      <c r="ACX83"/>
      <c r="ACY83"/>
      <c r="ACZ83"/>
      <c r="ADA83"/>
      <c r="ADB83"/>
      <c r="ADC83"/>
      <c r="ADD83"/>
      <c r="ADE83"/>
      <c r="ADF83"/>
      <c r="ADG83"/>
      <c r="ADH83"/>
      <c r="ADI83"/>
      <c r="ADJ83"/>
      <c r="ADK83"/>
      <c r="ADL83"/>
      <c r="ADM83"/>
      <c r="ADN83"/>
      <c r="ADO83"/>
      <c r="ADP83"/>
      <c r="ADQ83"/>
      <c r="ADR83"/>
      <c r="ADS83"/>
      <c r="ADT83"/>
      <c r="ADU83"/>
      <c r="ADV83"/>
      <c r="ADW83"/>
      <c r="ADX83"/>
      <c r="ADY83"/>
      <c r="ADZ83"/>
      <c r="AEA83"/>
      <c r="AEB83"/>
      <c r="AEC83"/>
      <c r="AED83"/>
      <c r="AEE83"/>
      <c r="AEF83"/>
      <c r="AEG83"/>
      <c r="AEH83"/>
      <c r="AEI83"/>
      <c r="AEJ83"/>
      <c r="AEK83"/>
      <c r="AEL83"/>
      <c r="AEM83"/>
      <c r="AEN83"/>
      <c r="AEO83"/>
      <c r="AEP83"/>
      <c r="AEQ83"/>
      <c r="AER83"/>
      <c r="AES83"/>
      <c r="AET83"/>
      <c r="AEU83"/>
      <c r="AEV83"/>
      <c r="AEW83"/>
      <c r="AEX83"/>
      <c r="AEY83"/>
      <c r="AEZ83"/>
      <c r="AFA83"/>
      <c r="AFB83"/>
      <c r="AFC83"/>
      <c r="AFD83"/>
      <c r="AFE83"/>
      <c r="AFF83"/>
      <c r="AFG83"/>
      <c r="AFH83"/>
      <c r="AFI83"/>
      <c r="AFJ83"/>
      <c r="AFK83"/>
      <c r="AFL83"/>
      <c r="AFM83"/>
      <c r="AFN83"/>
      <c r="AFO83"/>
      <c r="AFP83"/>
      <c r="AFQ83"/>
      <c r="AFR83"/>
      <c r="AFS83"/>
      <c r="AFT83"/>
      <c r="AFU83"/>
      <c r="AFV83"/>
      <c r="AFW83"/>
      <c r="AFX83"/>
      <c r="AFY83"/>
      <c r="AFZ83"/>
      <c r="AGA83"/>
      <c r="AGB83"/>
      <c r="AGC83"/>
      <c r="AGD83"/>
      <c r="AGE83"/>
      <c r="AGF83"/>
      <c r="AGG83"/>
      <c r="AGH83"/>
      <c r="AGI83"/>
      <c r="AGJ83"/>
      <c r="AGK83"/>
      <c r="AGL83"/>
      <c r="AGM83"/>
      <c r="AGN83"/>
      <c r="AGO83"/>
      <c r="AGP83"/>
      <c r="AGQ83"/>
      <c r="AGR83"/>
      <c r="AGS83"/>
      <c r="AGT83"/>
      <c r="AGU83"/>
      <c r="AGV83"/>
      <c r="AGW83"/>
      <c r="AGX83"/>
      <c r="AGY83"/>
      <c r="AGZ83"/>
      <c r="AHA83"/>
      <c r="AHB83"/>
      <c r="AHC83"/>
      <c r="AHD83"/>
      <c r="AHE83"/>
      <c r="AHF83"/>
      <c r="AHG83"/>
      <c r="AHH83"/>
      <c r="AHI83"/>
      <c r="AHJ83"/>
      <c r="AHK83"/>
      <c r="AHL83"/>
      <c r="AHM83"/>
      <c r="AHN83"/>
      <c r="AHO83"/>
      <c r="AHP83"/>
      <c r="AHQ83"/>
      <c r="AHR83"/>
      <c r="AHS83"/>
      <c r="AHT83"/>
      <c r="AHU83"/>
      <c r="AHV83"/>
      <c r="AHW83"/>
      <c r="AHX83"/>
      <c r="AHY83"/>
      <c r="AHZ83"/>
      <c r="AIA83"/>
      <c r="AIB83"/>
      <c r="AIC83"/>
      <c r="AID83"/>
      <c r="AIE83"/>
      <c r="AIF83"/>
      <c r="AIG83"/>
      <c r="AIH83"/>
      <c r="AII83"/>
      <c r="AIJ83"/>
      <c r="AIK83"/>
      <c r="AIL83"/>
      <c r="AIM83"/>
      <c r="AIN83"/>
      <c r="AIO83"/>
      <c r="AIP83"/>
      <c r="AIQ83"/>
      <c r="AIR83"/>
      <c r="AIS83"/>
      <c r="AIT83"/>
      <c r="AIU83"/>
      <c r="AIV83"/>
      <c r="AIW83"/>
      <c r="AIX83"/>
      <c r="AIY83"/>
      <c r="AIZ83"/>
      <c r="AJA83"/>
      <c r="AJB83"/>
      <c r="AJC83"/>
      <c r="AJD83"/>
      <c r="AJE83"/>
      <c r="AJF83"/>
      <c r="AJG83"/>
      <c r="AJH83"/>
      <c r="AJI83"/>
      <c r="AJJ83"/>
      <c r="AJK83"/>
      <c r="AJL83"/>
      <c r="AJM83"/>
      <c r="AJN83"/>
      <c r="AJO83"/>
      <c r="AJP83"/>
      <c r="AJQ83"/>
      <c r="AJR83"/>
      <c r="AJS83"/>
      <c r="AJT83"/>
      <c r="AJU83"/>
      <c r="AJV83"/>
      <c r="AJW83"/>
      <c r="AJX83"/>
      <c r="AJY83"/>
      <c r="AJZ83"/>
      <c r="AKA83"/>
      <c r="AKB83"/>
      <c r="AKC83"/>
      <c r="AKD83"/>
      <c r="AKE83"/>
      <c r="AKF83"/>
      <c r="AKG83"/>
      <c r="AKH83"/>
      <c r="AKI83"/>
      <c r="AKJ83"/>
      <c r="AKK83"/>
      <c r="AKL83"/>
      <c r="AKM83"/>
      <c r="AKN83"/>
      <c r="AKO83"/>
      <c r="AKP83"/>
      <c r="AKQ83"/>
      <c r="AKR83"/>
      <c r="AKS83"/>
      <c r="AKT83"/>
      <c r="AKU83"/>
      <c r="AKV83"/>
      <c r="AKW83"/>
      <c r="AKX83"/>
      <c r="AKY83"/>
      <c r="AKZ83"/>
      <c r="ALA83"/>
      <c r="ALB83"/>
      <c r="ALC83"/>
      <c r="ALD83"/>
      <c r="ALE83"/>
      <c r="ALF83"/>
      <c r="ALG83"/>
      <c r="ALH83"/>
      <c r="ALI83"/>
      <c r="ALJ83"/>
      <c r="ALK83"/>
      <c r="ALL83"/>
      <c r="ALM83"/>
      <c r="ALN83"/>
      <c r="ALO83"/>
      <c r="ALP83"/>
      <c r="ALQ83"/>
      <c r="ALR83"/>
      <c r="ALS83"/>
      <c r="ALT83"/>
      <c r="ALU83"/>
      <c r="ALV83"/>
      <c r="ALW83"/>
      <c r="ALX83"/>
      <c r="ALY83"/>
      <c r="ALZ83"/>
      <c r="AMA83"/>
      <c r="AMB83"/>
      <c r="AMC83"/>
      <c r="AMD83"/>
    </row>
    <row r="84" spans="1:1018" ht="14.25" x14ac:dyDescent="0.45">
      <c r="A84" s="22" t="s">
        <v>147</v>
      </c>
      <c r="B84" s="23" t="s">
        <v>115</v>
      </c>
      <c r="C84" s="22" t="s">
        <v>15</v>
      </c>
      <c r="D84" s="22">
        <v>1</v>
      </c>
      <c r="E84" s="24">
        <v>26.236666666666668</v>
      </c>
      <c r="F84" s="24">
        <f>E84*D84</f>
        <v>26.236666666666668</v>
      </c>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c r="ADV84"/>
      <c r="ADW84"/>
      <c r="ADX84"/>
      <c r="ADY84"/>
      <c r="ADZ84"/>
      <c r="AEA84"/>
      <c r="AEB84"/>
      <c r="AEC84"/>
      <c r="AED84"/>
      <c r="AEE84"/>
      <c r="AEF84"/>
      <c r="AEG84"/>
      <c r="AEH84"/>
      <c r="AEI84"/>
      <c r="AEJ84"/>
      <c r="AEK84"/>
      <c r="AEL84"/>
      <c r="AEM84"/>
      <c r="AEN84"/>
      <c r="AEO84"/>
      <c r="AEP84"/>
      <c r="AEQ84"/>
      <c r="AER84"/>
      <c r="AES84"/>
      <c r="AET84"/>
      <c r="AEU84"/>
      <c r="AEV84"/>
      <c r="AEW84"/>
      <c r="AEX84"/>
      <c r="AEY84"/>
      <c r="AEZ84"/>
      <c r="AFA84"/>
      <c r="AFB84"/>
      <c r="AFC84"/>
      <c r="AFD84"/>
      <c r="AFE84"/>
      <c r="AFF84"/>
      <c r="AFG84"/>
      <c r="AFH84"/>
      <c r="AFI84"/>
      <c r="AFJ84"/>
      <c r="AFK84"/>
      <c r="AFL84"/>
      <c r="AFM84"/>
      <c r="AFN84"/>
      <c r="AFO84"/>
      <c r="AFP84"/>
      <c r="AFQ84"/>
      <c r="AFR84"/>
      <c r="AFS84"/>
      <c r="AFT84"/>
      <c r="AFU84"/>
      <c r="AFV84"/>
      <c r="AFW84"/>
      <c r="AFX84"/>
      <c r="AFY84"/>
      <c r="AFZ84"/>
      <c r="AGA84"/>
      <c r="AGB84"/>
      <c r="AGC84"/>
      <c r="AGD84"/>
      <c r="AGE84"/>
      <c r="AGF84"/>
      <c r="AGG84"/>
      <c r="AGH84"/>
      <c r="AGI84"/>
      <c r="AGJ84"/>
      <c r="AGK84"/>
      <c r="AGL84"/>
      <c r="AGM84"/>
      <c r="AGN84"/>
      <c r="AGO84"/>
      <c r="AGP84"/>
      <c r="AGQ84"/>
      <c r="AGR84"/>
      <c r="AGS84"/>
      <c r="AGT84"/>
      <c r="AGU84"/>
      <c r="AGV84"/>
      <c r="AGW84"/>
      <c r="AGX84"/>
      <c r="AGY84"/>
      <c r="AGZ84"/>
      <c r="AHA84"/>
      <c r="AHB84"/>
      <c r="AHC84"/>
      <c r="AHD84"/>
      <c r="AHE84"/>
      <c r="AHF84"/>
      <c r="AHG84"/>
      <c r="AHH84"/>
      <c r="AHI84"/>
      <c r="AHJ84"/>
      <c r="AHK84"/>
      <c r="AHL84"/>
      <c r="AHM84"/>
      <c r="AHN84"/>
      <c r="AHO84"/>
      <c r="AHP84"/>
      <c r="AHQ84"/>
      <c r="AHR84"/>
      <c r="AHS84"/>
      <c r="AHT84"/>
      <c r="AHU84"/>
      <c r="AHV84"/>
      <c r="AHW84"/>
      <c r="AHX84"/>
      <c r="AHY84"/>
      <c r="AHZ84"/>
      <c r="AIA84"/>
      <c r="AIB84"/>
      <c r="AIC84"/>
      <c r="AID84"/>
      <c r="AIE84"/>
      <c r="AIF84"/>
      <c r="AIG84"/>
      <c r="AIH84"/>
      <c r="AII84"/>
      <c r="AIJ84"/>
      <c r="AIK84"/>
      <c r="AIL84"/>
      <c r="AIM84"/>
      <c r="AIN84"/>
      <c r="AIO84"/>
      <c r="AIP84"/>
      <c r="AIQ84"/>
      <c r="AIR84"/>
      <c r="AIS84"/>
      <c r="AIT84"/>
      <c r="AIU84"/>
      <c r="AIV84"/>
      <c r="AIW84"/>
      <c r="AIX84"/>
      <c r="AIY84"/>
      <c r="AIZ84"/>
      <c r="AJA84"/>
      <c r="AJB84"/>
      <c r="AJC84"/>
      <c r="AJD84"/>
      <c r="AJE84"/>
      <c r="AJF84"/>
      <c r="AJG84"/>
      <c r="AJH84"/>
      <c r="AJI84"/>
      <c r="AJJ84"/>
      <c r="AJK84"/>
      <c r="AJL84"/>
      <c r="AJM84"/>
      <c r="AJN84"/>
      <c r="AJO84"/>
      <c r="AJP84"/>
      <c r="AJQ84"/>
      <c r="AJR84"/>
      <c r="AJS84"/>
      <c r="AJT84"/>
      <c r="AJU84"/>
      <c r="AJV84"/>
      <c r="AJW84"/>
      <c r="AJX84"/>
      <c r="AJY84"/>
      <c r="AJZ84"/>
      <c r="AKA84"/>
      <c r="AKB84"/>
      <c r="AKC84"/>
      <c r="AKD84"/>
      <c r="AKE84"/>
      <c r="AKF84"/>
      <c r="AKG84"/>
      <c r="AKH84"/>
      <c r="AKI84"/>
      <c r="AKJ84"/>
      <c r="AKK84"/>
      <c r="AKL84"/>
      <c r="AKM84"/>
      <c r="AKN84"/>
      <c r="AKO84"/>
      <c r="AKP84"/>
      <c r="AKQ84"/>
      <c r="AKR84"/>
      <c r="AKS84"/>
      <c r="AKT84"/>
      <c r="AKU84"/>
      <c r="AKV84"/>
      <c r="AKW84"/>
      <c r="AKX84"/>
      <c r="AKY84"/>
      <c r="AKZ84"/>
      <c r="ALA84"/>
      <c r="ALB84"/>
      <c r="ALC84"/>
      <c r="ALD84"/>
      <c r="ALE84"/>
      <c r="ALF84"/>
      <c r="ALG84"/>
      <c r="ALH84"/>
      <c r="ALI84"/>
      <c r="ALJ84"/>
      <c r="ALK84"/>
      <c r="ALL84"/>
      <c r="ALM84"/>
      <c r="ALN84"/>
      <c r="ALO84"/>
      <c r="ALP84"/>
      <c r="ALQ84"/>
      <c r="ALR84"/>
      <c r="ALS84"/>
      <c r="ALT84"/>
      <c r="ALU84"/>
      <c r="ALV84"/>
      <c r="ALW84"/>
      <c r="ALX84"/>
      <c r="ALY84"/>
      <c r="ALZ84"/>
      <c r="AMA84"/>
      <c r="AMB84"/>
      <c r="AMC84"/>
      <c r="AMD84"/>
    </row>
    <row r="85" spans="1:1018" ht="14.25" x14ac:dyDescent="0.45">
      <c r="A85" s="10"/>
      <c r="B85" s="10"/>
      <c r="C85" s="10"/>
      <c r="D85" s="10"/>
      <c r="E85" s="10"/>
      <c r="F85" s="10"/>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c r="ADV85"/>
      <c r="ADW85"/>
      <c r="ADX85"/>
      <c r="ADY85"/>
      <c r="ADZ85"/>
      <c r="AEA85"/>
      <c r="AEB85"/>
      <c r="AEC85"/>
      <c r="AED85"/>
      <c r="AEE85"/>
      <c r="AEF85"/>
      <c r="AEG85"/>
      <c r="AEH85"/>
      <c r="AEI85"/>
      <c r="AEJ85"/>
      <c r="AEK85"/>
      <c r="AEL85"/>
      <c r="AEM85"/>
      <c r="AEN85"/>
      <c r="AEO85"/>
      <c r="AEP85"/>
      <c r="AEQ85"/>
      <c r="AER85"/>
      <c r="AES85"/>
      <c r="AET85"/>
      <c r="AEU85"/>
      <c r="AEV85"/>
      <c r="AEW85"/>
      <c r="AEX85"/>
      <c r="AEY85"/>
      <c r="AEZ85"/>
      <c r="AFA85"/>
      <c r="AFB85"/>
      <c r="AFC85"/>
      <c r="AFD85"/>
      <c r="AFE85"/>
      <c r="AFF85"/>
      <c r="AFG85"/>
      <c r="AFH85"/>
      <c r="AFI85"/>
      <c r="AFJ85"/>
      <c r="AFK85"/>
      <c r="AFL85"/>
      <c r="AFM85"/>
      <c r="AFN85"/>
      <c r="AFO85"/>
      <c r="AFP85"/>
      <c r="AFQ85"/>
      <c r="AFR85"/>
      <c r="AFS85"/>
      <c r="AFT85"/>
      <c r="AFU85"/>
      <c r="AFV85"/>
      <c r="AFW85"/>
      <c r="AFX85"/>
      <c r="AFY85"/>
      <c r="AFZ85"/>
      <c r="AGA85"/>
      <c r="AGB85"/>
      <c r="AGC85"/>
      <c r="AGD85"/>
      <c r="AGE85"/>
      <c r="AGF85"/>
      <c r="AGG85"/>
      <c r="AGH85"/>
      <c r="AGI85"/>
      <c r="AGJ85"/>
      <c r="AGK85"/>
      <c r="AGL85"/>
      <c r="AGM85"/>
      <c r="AGN85"/>
      <c r="AGO85"/>
      <c r="AGP85"/>
      <c r="AGQ85"/>
      <c r="AGR85"/>
      <c r="AGS85"/>
      <c r="AGT85"/>
      <c r="AGU85"/>
      <c r="AGV85"/>
      <c r="AGW85"/>
      <c r="AGX85"/>
      <c r="AGY85"/>
      <c r="AGZ85"/>
      <c r="AHA85"/>
      <c r="AHB85"/>
      <c r="AHC85"/>
      <c r="AHD85"/>
      <c r="AHE85"/>
      <c r="AHF85"/>
      <c r="AHG85"/>
      <c r="AHH85"/>
      <c r="AHI85"/>
      <c r="AHJ85"/>
      <c r="AHK85"/>
      <c r="AHL85"/>
      <c r="AHM85"/>
      <c r="AHN85"/>
      <c r="AHO85"/>
      <c r="AHP85"/>
      <c r="AHQ85"/>
      <c r="AHR85"/>
      <c r="AHS85"/>
      <c r="AHT85"/>
      <c r="AHU85"/>
      <c r="AHV85"/>
      <c r="AHW85"/>
      <c r="AHX85"/>
      <c r="AHY85"/>
      <c r="AHZ85"/>
      <c r="AIA85"/>
      <c r="AIB85"/>
      <c r="AIC85"/>
      <c r="AID85"/>
      <c r="AIE85"/>
      <c r="AIF85"/>
      <c r="AIG85"/>
      <c r="AIH85"/>
      <c r="AII85"/>
      <c r="AIJ85"/>
      <c r="AIK85"/>
      <c r="AIL85"/>
      <c r="AIM85"/>
      <c r="AIN85"/>
      <c r="AIO85"/>
      <c r="AIP85"/>
      <c r="AIQ85"/>
      <c r="AIR85"/>
      <c r="AIS85"/>
      <c r="AIT85"/>
      <c r="AIU85"/>
      <c r="AIV85"/>
      <c r="AIW85"/>
      <c r="AIX85"/>
      <c r="AIY85"/>
      <c r="AIZ85"/>
      <c r="AJA85"/>
      <c r="AJB85"/>
      <c r="AJC85"/>
      <c r="AJD85"/>
      <c r="AJE85"/>
      <c r="AJF85"/>
      <c r="AJG85"/>
      <c r="AJH85"/>
      <c r="AJI85"/>
      <c r="AJJ85"/>
      <c r="AJK85"/>
      <c r="AJL85"/>
      <c r="AJM85"/>
      <c r="AJN85"/>
      <c r="AJO85"/>
      <c r="AJP85"/>
      <c r="AJQ85"/>
      <c r="AJR85"/>
      <c r="AJS85"/>
      <c r="AJT85"/>
      <c r="AJU85"/>
      <c r="AJV85"/>
      <c r="AJW85"/>
      <c r="AJX85"/>
      <c r="AJY85"/>
      <c r="AJZ85"/>
      <c r="AKA85"/>
      <c r="AKB85"/>
      <c r="AKC85"/>
      <c r="AKD85"/>
      <c r="AKE85"/>
      <c r="AKF85"/>
      <c r="AKG85"/>
      <c r="AKH85"/>
      <c r="AKI85"/>
      <c r="AKJ85"/>
      <c r="AKK85"/>
      <c r="AKL85"/>
      <c r="AKM85"/>
      <c r="AKN85"/>
      <c r="AKO85"/>
      <c r="AKP85"/>
      <c r="AKQ85"/>
      <c r="AKR85"/>
      <c r="AKS85"/>
      <c r="AKT85"/>
      <c r="AKU85"/>
      <c r="AKV85"/>
      <c r="AKW85"/>
      <c r="AKX85"/>
      <c r="AKY85"/>
      <c r="AKZ85"/>
      <c r="ALA85"/>
      <c r="ALB85"/>
      <c r="ALC85"/>
      <c r="ALD85"/>
      <c r="ALE85"/>
      <c r="ALF85"/>
      <c r="ALG85"/>
      <c r="ALH85"/>
      <c r="ALI85"/>
      <c r="ALJ85"/>
      <c r="ALK85"/>
      <c r="ALL85"/>
      <c r="ALM85"/>
      <c r="ALN85"/>
      <c r="ALO85"/>
      <c r="ALP85"/>
      <c r="ALQ85"/>
      <c r="ALR85"/>
      <c r="ALS85"/>
      <c r="ALT85"/>
      <c r="ALU85"/>
      <c r="ALV85"/>
      <c r="ALW85"/>
      <c r="ALX85"/>
      <c r="ALY85"/>
      <c r="ALZ85"/>
      <c r="AMA85"/>
      <c r="AMB85"/>
      <c r="AMC85"/>
      <c r="AMD85"/>
    </row>
    <row r="86" spans="1:1018" ht="28.9" customHeight="1" x14ac:dyDescent="0.45">
      <c r="A86" s="11" t="s">
        <v>148</v>
      </c>
      <c r="B86" s="11"/>
      <c r="C86" s="11"/>
      <c r="D86" s="11"/>
      <c r="E86" s="11"/>
      <c r="F86" s="11"/>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c r="ADV86"/>
      <c r="ADW86"/>
      <c r="ADX86"/>
      <c r="ADY86"/>
      <c r="ADZ86"/>
      <c r="AEA86"/>
      <c r="AEB86"/>
      <c r="AEC86"/>
      <c r="AED86"/>
      <c r="AEE86"/>
      <c r="AEF86"/>
      <c r="AEG86"/>
      <c r="AEH86"/>
      <c r="AEI86"/>
      <c r="AEJ86"/>
      <c r="AEK86"/>
      <c r="AEL86"/>
      <c r="AEM86"/>
      <c r="AEN86"/>
      <c r="AEO86"/>
      <c r="AEP86"/>
      <c r="AEQ86"/>
      <c r="AER86"/>
      <c r="AES86"/>
      <c r="AET86"/>
      <c r="AEU86"/>
      <c r="AEV86"/>
      <c r="AEW86"/>
      <c r="AEX86"/>
      <c r="AEY86"/>
      <c r="AEZ86"/>
      <c r="AFA86"/>
      <c r="AFB86"/>
      <c r="AFC86"/>
      <c r="AFD86"/>
      <c r="AFE86"/>
      <c r="AFF86"/>
      <c r="AFG86"/>
      <c r="AFH86"/>
      <c r="AFI86"/>
      <c r="AFJ86"/>
      <c r="AFK86"/>
      <c r="AFL86"/>
      <c r="AFM86"/>
      <c r="AFN86"/>
      <c r="AFO86"/>
      <c r="AFP86"/>
      <c r="AFQ86"/>
      <c r="AFR86"/>
      <c r="AFS86"/>
      <c r="AFT86"/>
      <c r="AFU86"/>
      <c r="AFV86"/>
      <c r="AFW86"/>
      <c r="AFX86"/>
      <c r="AFY86"/>
      <c r="AFZ86"/>
      <c r="AGA86"/>
      <c r="AGB86"/>
      <c r="AGC86"/>
      <c r="AGD86"/>
      <c r="AGE86"/>
      <c r="AGF86"/>
      <c r="AGG86"/>
      <c r="AGH86"/>
      <c r="AGI86"/>
      <c r="AGJ86"/>
      <c r="AGK86"/>
      <c r="AGL86"/>
      <c r="AGM86"/>
      <c r="AGN86"/>
      <c r="AGO86"/>
      <c r="AGP86"/>
      <c r="AGQ86"/>
      <c r="AGR86"/>
      <c r="AGS86"/>
      <c r="AGT86"/>
      <c r="AGU86"/>
      <c r="AGV86"/>
      <c r="AGW86"/>
      <c r="AGX86"/>
      <c r="AGY86"/>
      <c r="AGZ86"/>
      <c r="AHA86"/>
      <c r="AHB86"/>
      <c r="AHC86"/>
      <c r="AHD86"/>
      <c r="AHE86"/>
      <c r="AHF86"/>
      <c r="AHG86"/>
      <c r="AHH86"/>
      <c r="AHI86"/>
      <c r="AHJ86"/>
      <c r="AHK86"/>
      <c r="AHL86"/>
      <c r="AHM86"/>
      <c r="AHN86"/>
      <c r="AHO86"/>
      <c r="AHP86"/>
      <c r="AHQ86"/>
      <c r="AHR86"/>
      <c r="AHS86"/>
      <c r="AHT86"/>
      <c r="AHU86"/>
      <c r="AHV86"/>
      <c r="AHW86"/>
      <c r="AHX86"/>
      <c r="AHY86"/>
      <c r="AHZ86"/>
      <c r="AIA86"/>
      <c r="AIB86"/>
      <c r="AIC86"/>
      <c r="AID86"/>
      <c r="AIE86"/>
      <c r="AIF86"/>
      <c r="AIG86"/>
      <c r="AIH86"/>
      <c r="AII86"/>
      <c r="AIJ86"/>
      <c r="AIK86"/>
      <c r="AIL86"/>
      <c r="AIM86"/>
      <c r="AIN86"/>
      <c r="AIO86"/>
      <c r="AIP86"/>
      <c r="AIQ86"/>
      <c r="AIR86"/>
      <c r="AIS86"/>
      <c r="AIT86"/>
      <c r="AIU86"/>
      <c r="AIV86"/>
      <c r="AIW86"/>
      <c r="AIX86"/>
      <c r="AIY86"/>
      <c r="AIZ86"/>
      <c r="AJA86"/>
      <c r="AJB86"/>
      <c r="AJC86"/>
      <c r="AJD86"/>
      <c r="AJE86"/>
      <c r="AJF86"/>
      <c r="AJG86"/>
      <c r="AJH86"/>
      <c r="AJI86"/>
      <c r="AJJ86"/>
      <c r="AJK86"/>
      <c r="AJL86"/>
      <c r="AJM86"/>
      <c r="AJN86"/>
      <c r="AJO86"/>
      <c r="AJP86"/>
      <c r="AJQ86"/>
      <c r="AJR86"/>
      <c r="AJS86"/>
      <c r="AJT86"/>
      <c r="AJU86"/>
      <c r="AJV86"/>
      <c r="AJW86"/>
      <c r="AJX86"/>
      <c r="AJY86"/>
      <c r="AJZ86"/>
      <c r="AKA86"/>
      <c r="AKB86"/>
      <c r="AKC86"/>
      <c r="AKD86"/>
      <c r="AKE86"/>
      <c r="AKF86"/>
      <c r="AKG86"/>
      <c r="AKH86"/>
      <c r="AKI86"/>
      <c r="AKJ86"/>
      <c r="AKK86"/>
      <c r="AKL86"/>
      <c r="AKM86"/>
      <c r="AKN86"/>
      <c r="AKO86"/>
      <c r="AKP86"/>
      <c r="AKQ86"/>
      <c r="AKR86"/>
      <c r="AKS86"/>
      <c r="AKT86"/>
      <c r="AKU86"/>
      <c r="AKV86"/>
      <c r="AKW86"/>
      <c r="AKX86"/>
      <c r="AKY86"/>
      <c r="AKZ86"/>
      <c r="ALA86"/>
      <c r="ALB86"/>
      <c r="ALC86"/>
      <c r="ALD86"/>
      <c r="ALE86"/>
      <c r="ALF86"/>
      <c r="ALG86"/>
      <c r="ALH86"/>
      <c r="ALI86"/>
      <c r="ALJ86"/>
      <c r="ALK86"/>
      <c r="ALL86"/>
      <c r="ALM86"/>
      <c r="ALN86"/>
      <c r="ALO86"/>
      <c r="ALP86"/>
      <c r="ALQ86"/>
      <c r="ALR86"/>
      <c r="ALS86"/>
      <c r="ALT86"/>
      <c r="ALU86"/>
      <c r="ALV86"/>
      <c r="ALW86"/>
      <c r="ALX86"/>
      <c r="ALY86"/>
      <c r="ALZ86"/>
      <c r="AMA86"/>
      <c r="AMB86"/>
      <c r="AMC86"/>
      <c r="AMD86"/>
    </row>
    <row r="87" spans="1:1018" ht="28.5" x14ac:dyDescent="0.45">
      <c r="A87" s="20" t="s">
        <v>7</v>
      </c>
      <c r="B87" s="20" t="s">
        <v>8</v>
      </c>
      <c r="C87" s="20" t="s">
        <v>9</v>
      </c>
      <c r="D87" s="20" t="s">
        <v>10</v>
      </c>
      <c r="E87" s="21" t="s">
        <v>11</v>
      </c>
      <c r="F87" s="21" t="s">
        <v>12</v>
      </c>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c r="ADV87"/>
      <c r="ADW87"/>
      <c r="ADX87"/>
      <c r="ADY87"/>
      <c r="ADZ87"/>
      <c r="AEA87"/>
      <c r="AEB87"/>
      <c r="AEC87"/>
      <c r="AED87"/>
      <c r="AEE87"/>
      <c r="AEF87"/>
      <c r="AEG87"/>
      <c r="AEH87"/>
      <c r="AEI87"/>
      <c r="AEJ87"/>
      <c r="AEK87"/>
      <c r="AEL87"/>
      <c r="AEM87"/>
      <c r="AEN87"/>
      <c r="AEO87"/>
      <c r="AEP87"/>
      <c r="AEQ87"/>
      <c r="AER87"/>
      <c r="AES87"/>
      <c r="AET87"/>
      <c r="AEU87"/>
      <c r="AEV87"/>
      <c r="AEW87"/>
      <c r="AEX87"/>
      <c r="AEY87"/>
      <c r="AEZ87"/>
      <c r="AFA87"/>
      <c r="AFB87"/>
      <c r="AFC87"/>
      <c r="AFD87"/>
      <c r="AFE87"/>
      <c r="AFF87"/>
      <c r="AFG87"/>
      <c r="AFH87"/>
      <c r="AFI87"/>
      <c r="AFJ87"/>
      <c r="AFK87"/>
      <c r="AFL87"/>
      <c r="AFM87"/>
      <c r="AFN87"/>
      <c r="AFO87"/>
      <c r="AFP87"/>
      <c r="AFQ87"/>
      <c r="AFR87"/>
      <c r="AFS87"/>
      <c r="AFT87"/>
      <c r="AFU87"/>
      <c r="AFV87"/>
      <c r="AFW87"/>
      <c r="AFX87"/>
      <c r="AFY87"/>
      <c r="AFZ87"/>
      <c r="AGA87"/>
      <c r="AGB87"/>
      <c r="AGC87"/>
      <c r="AGD87"/>
      <c r="AGE87"/>
      <c r="AGF87"/>
      <c r="AGG87"/>
      <c r="AGH87"/>
      <c r="AGI87"/>
      <c r="AGJ87"/>
      <c r="AGK87"/>
      <c r="AGL87"/>
      <c r="AGM87"/>
      <c r="AGN87"/>
      <c r="AGO87"/>
      <c r="AGP87"/>
      <c r="AGQ87"/>
      <c r="AGR87"/>
      <c r="AGS87"/>
      <c r="AGT87"/>
      <c r="AGU87"/>
      <c r="AGV87"/>
      <c r="AGW87"/>
      <c r="AGX87"/>
      <c r="AGY87"/>
      <c r="AGZ87"/>
      <c r="AHA87"/>
      <c r="AHB87"/>
      <c r="AHC87"/>
      <c r="AHD87"/>
      <c r="AHE87"/>
      <c r="AHF87"/>
      <c r="AHG87"/>
      <c r="AHH87"/>
      <c r="AHI87"/>
      <c r="AHJ87"/>
      <c r="AHK87"/>
      <c r="AHL87"/>
      <c r="AHM87"/>
      <c r="AHN87"/>
      <c r="AHO87"/>
      <c r="AHP87"/>
      <c r="AHQ87"/>
      <c r="AHR87"/>
      <c r="AHS87"/>
      <c r="AHT87"/>
      <c r="AHU87"/>
      <c r="AHV87"/>
      <c r="AHW87"/>
      <c r="AHX87"/>
      <c r="AHY87"/>
      <c r="AHZ87"/>
      <c r="AIA87"/>
      <c r="AIB87"/>
      <c r="AIC87"/>
      <c r="AID87"/>
      <c r="AIE87"/>
      <c r="AIF87"/>
      <c r="AIG87"/>
      <c r="AIH87"/>
      <c r="AII87"/>
      <c r="AIJ87"/>
      <c r="AIK87"/>
      <c r="AIL87"/>
      <c r="AIM87"/>
      <c r="AIN87"/>
      <c r="AIO87"/>
      <c r="AIP87"/>
      <c r="AIQ87"/>
      <c r="AIR87"/>
      <c r="AIS87"/>
      <c r="AIT87"/>
      <c r="AIU87"/>
      <c r="AIV87"/>
      <c r="AIW87"/>
      <c r="AIX87"/>
      <c r="AIY87"/>
      <c r="AIZ87"/>
      <c r="AJA87"/>
      <c r="AJB87"/>
      <c r="AJC87"/>
      <c r="AJD87"/>
      <c r="AJE87"/>
      <c r="AJF87"/>
      <c r="AJG87"/>
      <c r="AJH87"/>
      <c r="AJI87"/>
      <c r="AJJ87"/>
      <c r="AJK87"/>
      <c r="AJL87"/>
      <c r="AJM87"/>
      <c r="AJN87"/>
      <c r="AJO87"/>
      <c r="AJP87"/>
      <c r="AJQ87"/>
      <c r="AJR87"/>
      <c r="AJS87"/>
      <c r="AJT87"/>
      <c r="AJU87"/>
      <c r="AJV87"/>
      <c r="AJW87"/>
      <c r="AJX87"/>
      <c r="AJY87"/>
      <c r="AJZ87"/>
      <c r="AKA87"/>
      <c r="AKB87"/>
      <c r="AKC87"/>
      <c r="AKD87"/>
      <c r="AKE87"/>
      <c r="AKF87"/>
      <c r="AKG87"/>
      <c r="AKH87"/>
      <c r="AKI87"/>
      <c r="AKJ87"/>
      <c r="AKK87"/>
      <c r="AKL87"/>
      <c r="AKM87"/>
      <c r="AKN87"/>
      <c r="AKO87"/>
      <c r="AKP87"/>
      <c r="AKQ87"/>
      <c r="AKR87"/>
      <c r="AKS87"/>
      <c r="AKT87"/>
      <c r="AKU87"/>
      <c r="AKV87"/>
      <c r="AKW87"/>
      <c r="AKX87"/>
      <c r="AKY87"/>
      <c r="AKZ87"/>
      <c r="ALA87"/>
      <c r="ALB87"/>
      <c r="ALC87"/>
      <c r="ALD87"/>
      <c r="ALE87"/>
      <c r="ALF87"/>
      <c r="ALG87"/>
      <c r="ALH87"/>
      <c r="ALI87"/>
      <c r="ALJ87"/>
      <c r="ALK87"/>
      <c r="ALL87"/>
      <c r="ALM87"/>
      <c r="ALN87"/>
      <c r="ALO87"/>
      <c r="ALP87"/>
      <c r="ALQ87"/>
      <c r="ALR87"/>
      <c r="ALS87"/>
      <c r="ALT87"/>
      <c r="ALU87"/>
      <c r="ALV87"/>
      <c r="ALW87"/>
      <c r="ALX87"/>
      <c r="ALY87"/>
      <c r="ALZ87"/>
      <c r="AMA87"/>
      <c r="AMB87"/>
      <c r="AMC87"/>
      <c r="AMD87"/>
    </row>
    <row r="88" spans="1:1018" ht="42.75" x14ac:dyDescent="0.45">
      <c r="A88" s="22" t="s">
        <v>149</v>
      </c>
      <c r="B88" s="23" t="s">
        <v>118</v>
      </c>
      <c r="C88" s="22" t="s">
        <v>15</v>
      </c>
      <c r="D88" s="22">
        <v>1</v>
      </c>
      <c r="E88" s="24">
        <v>634.06000000000006</v>
      </c>
      <c r="F88" s="24">
        <f>E88*D88</f>
        <v>634.06000000000006</v>
      </c>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c r="ADV88"/>
      <c r="ADW88"/>
      <c r="ADX88"/>
      <c r="ADY88"/>
      <c r="ADZ88"/>
      <c r="AEA88"/>
      <c r="AEB88"/>
      <c r="AEC88"/>
      <c r="AED88"/>
      <c r="AEE88"/>
      <c r="AEF88"/>
      <c r="AEG88"/>
      <c r="AEH88"/>
      <c r="AEI88"/>
      <c r="AEJ88"/>
      <c r="AEK88"/>
      <c r="AEL88"/>
      <c r="AEM88"/>
      <c r="AEN88"/>
      <c r="AEO88"/>
      <c r="AEP88"/>
      <c r="AEQ88"/>
      <c r="AER88"/>
      <c r="AES88"/>
      <c r="AET88"/>
      <c r="AEU88"/>
      <c r="AEV88"/>
      <c r="AEW88"/>
      <c r="AEX88"/>
      <c r="AEY88"/>
      <c r="AEZ88"/>
      <c r="AFA88"/>
      <c r="AFB88"/>
      <c r="AFC88"/>
      <c r="AFD88"/>
      <c r="AFE88"/>
      <c r="AFF88"/>
      <c r="AFG88"/>
      <c r="AFH88"/>
      <c r="AFI88"/>
      <c r="AFJ88"/>
      <c r="AFK88"/>
      <c r="AFL88"/>
      <c r="AFM88"/>
      <c r="AFN88"/>
      <c r="AFO88"/>
      <c r="AFP88"/>
      <c r="AFQ88"/>
      <c r="AFR88"/>
      <c r="AFS88"/>
      <c r="AFT88"/>
      <c r="AFU88"/>
      <c r="AFV88"/>
      <c r="AFW88"/>
      <c r="AFX88"/>
      <c r="AFY88"/>
      <c r="AFZ88"/>
      <c r="AGA88"/>
      <c r="AGB88"/>
      <c r="AGC88"/>
      <c r="AGD88"/>
      <c r="AGE88"/>
      <c r="AGF88"/>
      <c r="AGG88"/>
      <c r="AGH88"/>
      <c r="AGI88"/>
      <c r="AGJ88"/>
      <c r="AGK88"/>
      <c r="AGL88"/>
      <c r="AGM88"/>
      <c r="AGN88"/>
      <c r="AGO88"/>
      <c r="AGP88"/>
      <c r="AGQ88"/>
      <c r="AGR88"/>
      <c r="AGS88"/>
      <c r="AGT88"/>
      <c r="AGU88"/>
      <c r="AGV88"/>
      <c r="AGW88"/>
      <c r="AGX88"/>
      <c r="AGY88"/>
      <c r="AGZ88"/>
      <c r="AHA88"/>
      <c r="AHB88"/>
      <c r="AHC88"/>
      <c r="AHD88"/>
      <c r="AHE88"/>
      <c r="AHF88"/>
      <c r="AHG88"/>
      <c r="AHH88"/>
      <c r="AHI88"/>
      <c r="AHJ88"/>
      <c r="AHK88"/>
      <c r="AHL88"/>
      <c r="AHM88"/>
      <c r="AHN88"/>
      <c r="AHO88"/>
      <c r="AHP88"/>
      <c r="AHQ88"/>
      <c r="AHR88"/>
      <c r="AHS88"/>
      <c r="AHT88"/>
      <c r="AHU88"/>
      <c r="AHV88"/>
      <c r="AHW88"/>
      <c r="AHX88"/>
      <c r="AHY88"/>
      <c r="AHZ88"/>
      <c r="AIA88"/>
      <c r="AIB88"/>
      <c r="AIC88"/>
      <c r="AID88"/>
      <c r="AIE88"/>
      <c r="AIF88"/>
      <c r="AIG88"/>
      <c r="AIH88"/>
      <c r="AII88"/>
      <c r="AIJ88"/>
      <c r="AIK88"/>
      <c r="AIL88"/>
      <c r="AIM88"/>
      <c r="AIN88"/>
      <c r="AIO88"/>
      <c r="AIP88"/>
      <c r="AIQ88"/>
      <c r="AIR88"/>
      <c r="AIS88"/>
      <c r="AIT88"/>
      <c r="AIU88"/>
      <c r="AIV88"/>
      <c r="AIW88"/>
      <c r="AIX88"/>
      <c r="AIY88"/>
      <c r="AIZ88"/>
      <c r="AJA88"/>
      <c r="AJB88"/>
      <c r="AJC88"/>
      <c r="AJD88"/>
      <c r="AJE88"/>
      <c r="AJF88"/>
      <c r="AJG88"/>
      <c r="AJH88"/>
      <c r="AJI88"/>
      <c r="AJJ88"/>
      <c r="AJK88"/>
      <c r="AJL88"/>
      <c r="AJM88"/>
      <c r="AJN88"/>
      <c r="AJO88"/>
      <c r="AJP88"/>
      <c r="AJQ88"/>
      <c r="AJR88"/>
      <c r="AJS88"/>
      <c r="AJT88"/>
      <c r="AJU88"/>
      <c r="AJV88"/>
      <c r="AJW88"/>
      <c r="AJX88"/>
      <c r="AJY88"/>
      <c r="AJZ88"/>
      <c r="AKA88"/>
      <c r="AKB88"/>
      <c r="AKC88"/>
      <c r="AKD88"/>
      <c r="AKE88"/>
      <c r="AKF88"/>
      <c r="AKG88"/>
      <c r="AKH88"/>
      <c r="AKI88"/>
      <c r="AKJ88"/>
      <c r="AKK88"/>
      <c r="AKL88"/>
      <c r="AKM88"/>
      <c r="AKN88"/>
      <c r="AKO88"/>
      <c r="AKP88"/>
      <c r="AKQ88"/>
      <c r="AKR88"/>
      <c r="AKS88"/>
      <c r="AKT88"/>
      <c r="AKU88"/>
      <c r="AKV88"/>
      <c r="AKW88"/>
      <c r="AKX88"/>
      <c r="AKY88"/>
      <c r="AKZ88"/>
      <c r="ALA88"/>
      <c r="ALB88"/>
      <c r="ALC88"/>
      <c r="ALD88"/>
      <c r="ALE88"/>
      <c r="ALF88"/>
      <c r="ALG88"/>
      <c r="ALH88"/>
      <c r="ALI88"/>
      <c r="ALJ88"/>
      <c r="ALK88"/>
      <c r="ALL88"/>
      <c r="ALM88"/>
      <c r="ALN88"/>
      <c r="ALO88"/>
      <c r="ALP88"/>
      <c r="ALQ88"/>
      <c r="ALR88"/>
      <c r="ALS88"/>
      <c r="ALT88"/>
      <c r="ALU88"/>
      <c r="ALV88"/>
      <c r="ALW88"/>
      <c r="ALX88"/>
      <c r="ALY88"/>
      <c r="ALZ88"/>
      <c r="AMA88"/>
      <c r="AMB88"/>
      <c r="AMC88"/>
      <c r="AMD88"/>
    </row>
    <row r="89" spans="1:1018" ht="28.5" x14ac:dyDescent="0.45">
      <c r="A89" s="22" t="s">
        <v>150</v>
      </c>
      <c r="B89" s="23" t="s">
        <v>151</v>
      </c>
      <c r="C89" s="22" t="s">
        <v>15</v>
      </c>
      <c r="D89" s="22">
        <v>1</v>
      </c>
      <c r="E89" s="24">
        <v>409.87000000000006</v>
      </c>
      <c r="F89" s="24">
        <f>E89*D89</f>
        <v>409.87000000000006</v>
      </c>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IW89"/>
      <c r="IX89"/>
      <c r="IY89"/>
      <c r="IZ89"/>
      <c r="JA89"/>
      <c r="JB89"/>
      <c r="JC89"/>
      <c r="JD89"/>
      <c r="JE89"/>
      <c r="JF89"/>
      <c r="JG89"/>
      <c r="JH89"/>
      <c r="JI89"/>
      <c r="JJ89"/>
      <c r="JK89"/>
      <c r="JL89"/>
      <c r="JM89"/>
      <c r="JN89"/>
      <c r="JO89"/>
      <c r="JP89"/>
      <c r="JQ89"/>
      <c r="JR89"/>
      <c r="JS89"/>
      <c r="JT89"/>
      <c r="JU89"/>
      <c r="JV89"/>
      <c r="JW89"/>
      <c r="JX89"/>
      <c r="JY89"/>
      <c r="JZ89"/>
      <c r="KA89"/>
      <c r="KB89"/>
      <c r="KC89"/>
      <c r="KD89"/>
      <c r="KE89"/>
      <c r="KF89"/>
      <c r="KG89"/>
      <c r="KH89"/>
      <c r="KI89"/>
      <c r="KJ89"/>
      <c r="KK89"/>
      <c r="KL89"/>
      <c r="KM89"/>
      <c r="KN89"/>
      <c r="KO89"/>
      <c r="KP89"/>
      <c r="KQ89"/>
      <c r="KR89"/>
      <c r="KS89"/>
      <c r="KT89"/>
      <c r="KU89"/>
      <c r="KV89"/>
      <c r="KW89"/>
      <c r="KX89"/>
      <c r="KY89"/>
      <c r="KZ89"/>
      <c r="LA89"/>
      <c r="LB89"/>
      <c r="LC89"/>
      <c r="LD89"/>
      <c r="LE89"/>
      <c r="LF89"/>
      <c r="LG89"/>
      <c r="LH89"/>
      <c r="LI89"/>
      <c r="LJ89"/>
      <c r="LK89"/>
      <c r="LL89"/>
      <c r="LM89"/>
      <c r="LN89"/>
      <c r="LO89"/>
      <c r="LP89"/>
      <c r="LQ89"/>
      <c r="LR89"/>
      <c r="LS89"/>
      <c r="LT89"/>
      <c r="LU89"/>
      <c r="LV89"/>
      <c r="LW89"/>
      <c r="LX89"/>
      <c r="LY89"/>
      <c r="LZ89"/>
      <c r="MA89"/>
      <c r="MB89"/>
      <c r="MC89"/>
      <c r="MD89"/>
      <c r="ME89"/>
      <c r="MF89"/>
      <c r="MG89"/>
      <c r="MH89"/>
      <c r="MI89"/>
      <c r="MJ89"/>
      <c r="MK89"/>
      <c r="ML89"/>
      <c r="MM89"/>
      <c r="MN89"/>
      <c r="MO89"/>
      <c r="MP89"/>
      <c r="MQ89"/>
      <c r="MR89"/>
      <c r="MS89"/>
      <c r="MT89"/>
      <c r="MU89"/>
      <c r="MV89"/>
      <c r="MW89"/>
      <c r="MX89"/>
      <c r="MY89"/>
      <c r="MZ89"/>
      <c r="NA89"/>
      <c r="NB89"/>
      <c r="NC89"/>
      <c r="ND89"/>
      <c r="NE89"/>
      <c r="NF89"/>
      <c r="NG89"/>
      <c r="NH89"/>
      <c r="NI89"/>
      <c r="NJ89"/>
      <c r="NK89"/>
      <c r="NL89"/>
      <c r="NM89"/>
      <c r="NN89"/>
      <c r="NO89"/>
      <c r="NP89"/>
      <c r="NQ89"/>
      <c r="NR89"/>
      <c r="NS89"/>
      <c r="NT89"/>
      <c r="NU89"/>
      <c r="NV89"/>
      <c r="NW89"/>
      <c r="NX89"/>
      <c r="NY89"/>
      <c r="NZ89"/>
      <c r="OA89"/>
      <c r="OB89"/>
      <c r="OC89"/>
      <c r="OD89"/>
      <c r="OE89"/>
      <c r="OF89"/>
      <c r="OG89"/>
      <c r="OH89"/>
      <c r="OI89"/>
      <c r="OJ89"/>
      <c r="OK89"/>
      <c r="OL89"/>
      <c r="OM89"/>
      <c r="ON89"/>
      <c r="OO89"/>
      <c r="OP89"/>
      <c r="OQ89"/>
      <c r="OR89"/>
      <c r="OS89"/>
      <c r="OT89"/>
      <c r="OU89"/>
      <c r="OV89"/>
      <c r="OW89"/>
      <c r="OX89"/>
      <c r="OY89"/>
      <c r="OZ89"/>
      <c r="PA89"/>
      <c r="PB89"/>
      <c r="PC89"/>
      <c r="PD89"/>
      <c r="PE89"/>
      <c r="PF89"/>
      <c r="PG89"/>
      <c r="PH89"/>
      <c r="PI89"/>
      <c r="PJ89"/>
      <c r="PK89"/>
      <c r="PL89"/>
      <c r="PM89"/>
      <c r="PN89"/>
      <c r="PO89"/>
      <c r="PP89"/>
      <c r="PQ89"/>
      <c r="PR89"/>
      <c r="PS89"/>
      <c r="PT89"/>
      <c r="PU89"/>
      <c r="PV89"/>
      <c r="PW89"/>
      <c r="PX89"/>
      <c r="PY89"/>
      <c r="PZ89"/>
      <c r="QA89"/>
      <c r="QB89"/>
      <c r="QC89"/>
      <c r="QD89"/>
      <c r="QE89"/>
      <c r="QF89"/>
      <c r="QG89"/>
      <c r="QH89"/>
      <c r="QI89"/>
      <c r="QJ89"/>
      <c r="QK89"/>
      <c r="QL89"/>
      <c r="QM89"/>
      <c r="QN89"/>
      <c r="QO89"/>
      <c r="QP89"/>
      <c r="QQ89"/>
      <c r="QR89"/>
      <c r="QS89"/>
      <c r="QT89"/>
      <c r="QU89"/>
      <c r="QV89"/>
      <c r="QW89"/>
      <c r="QX89"/>
      <c r="QY89"/>
      <c r="QZ89"/>
      <c r="RA89"/>
      <c r="RB89"/>
      <c r="RC89"/>
      <c r="RD89"/>
      <c r="RE89"/>
      <c r="RF89"/>
      <c r="RG89"/>
      <c r="RH89"/>
      <c r="RI89"/>
      <c r="RJ89"/>
      <c r="RK89"/>
      <c r="RL89"/>
      <c r="RM89"/>
      <c r="RN89"/>
      <c r="RO89"/>
      <c r="RP89"/>
      <c r="RQ89"/>
      <c r="RR89"/>
      <c r="RS89"/>
      <c r="RT89"/>
      <c r="RU89"/>
      <c r="RV89"/>
      <c r="RW89"/>
      <c r="RX89"/>
      <c r="RY89"/>
      <c r="RZ89"/>
      <c r="SA89"/>
      <c r="SB89"/>
      <c r="SC89"/>
      <c r="SD89"/>
      <c r="SE89"/>
      <c r="SF89"/>
      <c r="SG89"/>
      <c r="SH89"/>
      <c r="SI89"/>
      <c r="SJ89"/>
      <c r="SK89"/>
      <c r="SL89"/>
      <c r="SM89"/>
      <c r="SN89"/>
      <c r="SO89"/>
      <c r="SP89"/>
      <c r="SQ89"/>
      <c r="SR89"/>
      <c r="SS89"/>
      <c r="ST89"/>
      <c r="SU89"/>
      <c r="SV89"/>
      <c r="SW89"/>
      <c r="SX89"/>
      <c r="SY89"/>
      <c r="SZ89"/>
      <c r="TA89"/>
      <c r="TB89"/>
      <c r="TC89"/>
      <c r="TD89"/>
      <c r="TE89"/>
      <c r="TF89"/>
      <c r="TG89"/>
      <c r="TH89"/>
      <c r="TI89"/>
      <c r="TJ89"/>
      <c r="TK89"/>
      <c r="TL89"/>
      <c r="TM89"/>
      <c r="TN89"/>
      <c r="TO89"/>
      <c r="TP89"/>
      <c r="TQ89"/>
      <c r="TR89"/>
      <c r="TS89"/>
      <c r="TT89"/>
      <c r="TU89"/>
      <c r="TV89"/>
      <c r="TW89"/>
      <c r="TX89"/>
      <c r="TY89"/>
      <c r="TZ89"/>
      <c r="UA89"/>
      <c r="UB89"/>
      <c r="UC89"/>
      <c r="UD89"/>
      <c r="UE89"/>
      <c r="UF89"/>
      <c r="UG89"/>
      <c r="UH89"/>
      <c r="UI89"/>
      <c r="UJ89"/>
      <c r="UK89"/>
      <c r="UL89"/>
      <c r="UM89"/>
      <c r="UN89"/>
      <c r="UO89"/>
      <c r="UP89"/>
      <c r="UQ89"/>
      <c r="UR89"/>
      <c r="US89"/>
      <c r="UT89"/>
      <c r="UU89"/>
      <c r="UV89"/>
      <c r="UW89"/>
      <c r="UX89"/>
      <c r="UY89"/>
      <c r="UZ89"/>
      <c r="VA89"/>
      <c r="VB89"/>
      <c r="VC89"/>
      <c r="VD89"/>
      <c r="VE89"/>
      <c r="VF89"/>
      <c r="VG89"/>
      <c r="VH89"/>
      <c r="VI89"/>
      <c r="VJ89"/>
      <c r="VK89"/>
      <c r="VL89"/>
      <c r="VM89"/>
      <c r="VN89"/>
      <c r="VO89"/>
      <c r="VP89"/>
      <c r="VQ89"/>
      <c r="VR89"/>
      <c r="VS89"/>
      <c r="VT89"/>
      <c r="VU89"/>
      <c r="VV89"/>
      <c r="VW89"/>
      <c r="VX89"/>
      <c r="VY89"/>
      <c r="VZ89"/>
      <c r="WA89"/>
      <c r="WB89"/>
      <c r="WC89"/>
      <c r="WD89"/>
      <c r="WE89"/>
      <c r="WF89"/>
      <c r="WG89"/>
      <c r="WH89"/>
      <c r="WI89"/>
      <c r="WJ89"/>
      <c r="WK89"/>
      <c r="WL89"/>
      <c r="WM89"/>
      <c r="WN89"/>
      <c r="WO89"/>
      <c r="WP89"/>
      <c r="WQ89"/>
      <c r="WR89"/>
      <c r="WS89"/>
      <c r="WT89"/>
      <c r="WU89"/>
      <c r="WV89"/>
      <c r="WW89"/>
      <c r="WX89"/>
      <c r="WY89"/>
      <c r="WZ89"/>
      <c r="XA89"/>
      <c r="XB89"/>
      <c r="XC89"/>
      <c r="XD89"/>
      <c r="XE89"/>
      <c r="XF89"/>
      <c r="XG89"/>
      <c r="XH89"/>
      <c r="XI89"/>
      <c r="XJ89"/>
      <c r="XK89"/>
      <c r="XL89"/>
      <c r="XM89"/>
      <c r="XN89"/>
      <c r="XO89"/>
      <c r="XP89"/>
      <c r="XQ89"/>
      <c r="XR89"/>
      <c r="XS89"/>
      <c r="XT89"/>
      <c r="XU89"/>
      <c r="XV89"/>
      <c r="XW89"/>
      <c r="XX89"/>
      <c r="XY89"/>
      <c r="XZ89"/>
      <c r="YA89"/>
      <c r="YB89"/>
      <c r="YC89"/>
      <c r="YD89"/>
      <c r="YE89"/>
      <c r="YF89"/>
      <c r="YG89"/>
      <c r="YH89"/>
      <c r="YI89"/>
      <c r="YJ89"/>
      <c r="YK89"/>
      <c r="YL89"/>
      <c r="YM89"/>
      <c r="YN89"/>
      <c r="YO89"/>
      <c r="YP89"/>
      <c r="YQ89"/>
      <c r="YR89"/>
      <c r="YS89"/>
      <c r="YT89"/>
      <c r="YU89"/>
      <c r="YV89"/>
      <c r="YW89"/>
      <c r="YX89"/>
      <c r="YY89"/>
      <c r="YZ89"/>
      <c r="ZA89"/>
      <c r="ZB89"/>
      <c r="ZC89"/>
      <c r="ZD89"/>
      <c r="ZE89"/>
      <c r="ZF89"/>
      <c r="ZG89"/>
      <c r="ZH89"/>
      <c r="ZI89"/>
      <c r="ZJ89"/>
      <c r="ZK89"/>
      <c r="ZL89"/>
      <c r="ZM89"/>
      <c r="ZN89"/>
      <c r="ZO89"/>
      <c r="ZP89"/>
      <c r="ZQ89"/>
      <c r="ZR89"/>
      <c r="ZS89"/>
      <c r="ZT89"/>
      <c r="ZU89"/>
      <c r="ZV89"/>
      <c r="ZW89"/>
      <c r="ZX89"/>
      <c r="ZY89"/>
      <c r="ZZ89"/>
      <c r="AAA89"/>
      <c r="AAB89"/>
      <c r="AAC89"/>
      <c r="AAD89"/>
      <c r="AAE89"/>
      <c r="AAF89"/>
      <c r="AAG89"/>
      <c r="AAH89"/>
      <c r="AAI89"/>
      <c r="AAJ89"/>
      <c r="AAK89"/>
      <c r="AAL89"/>
      <c r="AAM89"/>
      <c r="AAN89"/>
      <c r="AAO89"/>
      <c r="AAP89"/>
      <c r="AAQ89"/>
      <c r="AAR89"/>
      <c r="AAS89"/>
      <c r="AAT89"/>
      <c r="AAU89"/>
      <c r="AAV89"/>
      <c r="AAW89"/>
      <c r="AAX89"/>
      <c r="AAY89"/>
      <c r="AAZ89"/>
      <c r="ABA89"/>
      <c r="ABB89"/>
      <c r="ABC89"/>
      <c r="ABD89"/>
      <c r="ABE89"/>
      <c r="ABF89"/>
      <c r="ABG89"/>
      <c r="ABH89"/>
      <c r="ABI89"/>
      <c r="ABJ89"/>
      <c r="ABK89"/>
      <c r="ABL89"/>
      <c r="ABM89"/>
      <c r="ABN89"/>
      <c r="ABO89"/>
      <c r="ABP89"/>
      <c r="ABQ89"/>
      <c r="ABR89"/>
      <c r="ABS89"/>
      <c r="ABT89"/>
      <c r="ABU89"/>
      <c r="ABV89"/>
      <c r="ABW89"/>
      <c r="ABX89"/>
      <c r="ABY89"/>
      <c r="ABZ89"/>
      <c r="ACA89"/>
      <c r="ACB89"/>
      <c r="ACC89"/>
      <c r="ACD89"/>
      <c r="ACE89"/>
      <c r="ACF89"/>
      <c r="ACG89"/>
      <c r="ACH89"/>
      <c r="ACI89"/>
      <c r="ACJ89"/>
      <c r="ACK89"/>
      <c r="ACL89"/>
      <c r="ACM89"/>
      <c r="ACN89"/>
      <c r="ACO89"/>
      <c r="ACP89"/>
      <c r="ACQ89"/>
      <c r="ACR89"/>
      <c r="ACS89"/>
      <c r="ACT89"/>
      <c r="ACU89"/>
      <c r="ACV89"/>
      <c r="ACW89"/>
      <c r="ACX89"/>
      <c r="ACY89"/>
      <c r="ACZ89"/>
      <c r="ADA89"/>
      <c r="ADB89"/>
      <c r="ADC89"/>
      <c r="ADD89"/>
      <c r="ADE89"/>
      <c r="ADF89"/>
      <c r="ADG89"/>
      <c r="ADH89"/>
      <c r="ADI89"/>
      <c r="ADJ89"/>
      <c r="ADK89"/>
      <c r="ADL89"/>
      <c r="ADM89"/>
      <c r="ADN89"/>
      <c r="ADO89"/>
      <c r="ADP89"/>
      <c r="ADQ89"/>
      <c r="ADR89"/>
      <c r="ADS89"/>
      <c r="ADT89"/>
      <c r="ADU89"/>
      <c r="ADV89"/>
      <c r="ADW89"/>
      <c r="ADX89"/>
      <c r="ADY89"/>
      <c r="ADZ89"/>
      <c r="AEA89"/>
      <c r="AEB89"/>
      <c r="AEC89"/>
      <c r="AED89"/>
      <c r="AEE89"/>
      <c r="AEF89"/>
      <c r="AEG89"/>
      <c r="AEH89"/>
      <c r="AEI89"/>
      <c r="AEJ89"/>
      <c r="AEK89"/>
      <c r="AEL89"/>
      <c r="AEM89"/>
      <c r="AEN89"/>
      <c r="AEO89"/>
      <c r="AEP89"/>
      <c r="AEQ89"/>
      <c r="AER89"/>
      <c r="AES89"/>
      <c r="AET89"/>
      <c r="AEU89"/>
      <c r="AEV89"/>
      <c r="AEW89"/>
      <c r="AEX89"/>
      <c r="AEY89"/>
      <c r="AEZ89"/>
      <c r="AFA89"/>
      <c r="AFB89"/>
      <c r="AFC89"/>
      <c r="AFD89"/>
      <c r="AFE89"/>
      <c r="AFF89"/>
      <c r="AFG89"/>
      <c r="AFH89"/>
      <c r="AFI89"/>
      <c r="AFJ89"/>
      <c r="AFK89"/>
      <c r="AFL89"/>
      <c r="AFM89"/>
      <c r="AFN89"/>
      <c r="AFO89"/>
      <c r="AFP89"/>
      <c r="AFQ89"/>
      <c r="AFR89"/>
      <c r="AFS89"/>
      <c r="AFT89"/>
      <c r="AFU89"/>
      <c r="AFV89"/>
      <c r="AFW89"/>
      <c r="AFX89"/>
      <c r="AFY89"/>
      <c r="AFZ89"/>
      <c r="AGA89"/>
      <c r="AGB89"/>
      <c r="AGC89"/>
      <c r="AGD89"/>
      <c r="AGE89"/>
      <c r="AGF89"/>
      <c r="AGG89"/>
      <c r="AGH89"/>
      <c r="AGI89"/>
      <c r="AGJ89"/>
      <c r="AGK89"/>
      <c r="AGL89"/>
      <c r="AGM89"/>
      <c r="AGN89"/>
      <c r="AGO89"/>
      <c r="AGP89"/>
      <c r="AGQ89"/>
      <c r="AGR89"/>
      <c r="AGS89"/>
      <c r="AGT89"/>
      <c r="AGU89"/>
      <c r="AGV89"/>
      <c r="AGW89"/>
      <c r="AGX89"/>
      <c r="AGY89"/>
      <c r="AGZ89"/>
      <c r="AHA89"/>
      <c r="AHB89"/>
      <c r="AHC89"/>
      <c r="AHD89"/>
      <c r="AHE89"/>
      <c r="AHF89"/>
      <c r="AHG89"/>
      <c r="AHH89"/>
      <c r="AHI89"/>
      <c r="AHJ89"/>
      <c r="AHK89"/>
      <c r="AHL89"/>
      <c r="AHM89"/>
      <c r="AHN89"/>
      <c r="AHO89"/>
      <c r="AHP89"/>
      <c r="AHQ89"/>
      <c r="AHR89"/>
      <c r="AHS89"/>
      <c r="AHT89"/>
      <c r="AHU89"/>
      <c r="AHV89"/>
      <c r="AHW89"/>
      <c r="AHX89"/>
      <c r="AHY89"/>
      <c r="AHZ89"/>
      <c r="AIA89"/>
      <c r="AIB89"/>
      <c r="AIC89"/>
      <c r="AID89"/>
      <c r="AIE89"/>
      <c r="AIF89"/>
      <c r="AIG89"/>
      <c r="AIH89"/>
      <c r="AII89"/>
      <c r="AIJ89"/>
      <c r="AIK89"/>
      <c r="AIL89"/>
      <c r="AIM89"/>
      <c r="AIN89"/>
      <c r="AIO89"/>
      <c r="AIP89"/>
      <c r="AIQ89"/>
      <c r="AIR89"/>
      <c r="AIS89"/>
      <c r="AIT89"/>
      <c r="AIU89"/>
      <c r="AIV89"/>
      <c r="AIW89"/>
      <c r="AIX89"/>
      <c r="AIY89"/>
      <c r="AIZ89"/>
      <c r="AJA89"/>
      <c r="AJB89"/>
      <c r="AJC89"/>
      <c r="AJD89"/>
      <c r="AJE89"/>
      <c r="AJF89"/>
      <c r="AJG89"/>
      <c r="AJH89"/>
      <c r="AJI89"/>
      <c r="AJJ89"/>
      <c r="AJK89"/>
      <c r="AJL89"/>
      <c r="AJM89"/>
      <c r="AJN89"/>
      <c r="AJO89"/>
      <c r="AJP89"/>
      <c r="AJQ89"/>
      <c r="AJR89"/>
      <c r="AJS89"/>
      <c r="AJT89"/>
      <c r="AJU89"/>
      <c r="AJV89"/>
      <c r="AJW89"/>
      <c r="AJX89"/>
      <c r="AJY89"/>
      <c r="AJZ89"/>
      <c r="AKA89"/>
      <c r="AKB89"/>
      <c r="AKC89"/>
      <c r="AKD89"/>
      <c r="AKE89"/>
      <c r="AKF89"/>
      <c r="AKG89"/>
      <c r="AKH89"/>
      <c r="AKI89"/>
      <c r="AKJ89"/>
      <c r="AKK89"/>
      <c r="AKL89"/>
      <c r="AKM89"/>
      <c r="AKN89"/>
      <c r="AKO89"/>
      <c r="AKP89"/>
      <c r="AKQ89"/>
      <c r="AKR89"/>
      <c r="AKS89"/>
      <c r="AKT89"/>
      <c r="AKU89"/>
      <c r="AKV89"/>
      <c r="AKW89"/>
      <c r="AKX89"/>
      <c r="AKY89"/>
      <c r="AKZ89"/>
      <c r="ALA89"/>
      <c r="ALB89"/>
      <c r="ALC89"/>
      <c r="ALD89"/>
      <c r="ALE89"/>
      <c r="ALF89"/>
      <c r="ALG89"/>
      <c r="ALH89"/>
      <c r="ALI89"/>
      <c r="ALJ89"/>
      <c r="ALK89"/>
      <c r="ALL89"/>
      <c r="ALM89"/>
      <c r="ALN89"/>
      <c r="ALO89"/>
      <c r="ALP89"/>
      <c r="ALQ89"/>
      <c r="ALR89"/>
      <c r="ALS89"/>
      <c r="ALT89"/>
      <c r="ALU89"/>
      <c r="ALV89"/>
      <c r="ALW89"/>
      <c r="ALX89"/>
      <c r="ALY89"/>
      <c r="ALZ89"/>
      <c r="AMA89"/>
      <c r="AMB89"/>
      <c r="AMC89"/>
      <c r="AMD89"/>
    </row>
    <row r="90" spans="1:1018" ht="28.5" x14ac:dyDescent="0.45">
      <c r="A90" s="22" t="s">
        <v>152</v>
      </c>
      <c r="B90" s="23" t="s">
        <v>153</v>
      </c>
      <c r="C90" s="22" t="s">
        <v>15</v>
      </c>
      <c r="D90" s="22">
        <v>1</v>
      </c>
      <c r="E90" s="24">
        <v>146.24</v>
      </c>
      <c r="F90" s="24">
        <f>E90*D90</f>
        <v>146.24</v>
      </c>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IW90"/>
      <c r="IX90"/>
      <c r="IY90"/>
      <c r="IZ90"/>
      <c r="JA90"/>
      <c r="JB90"/>
      <c r="JC90"/>
      <c r="JD90"/>
      <c r="JE90"/>
      <c r="JF90"/>
      <c r="JG90"/>
      <c r="JH90"/>
      <c r="JI90"/>
      <c r="JJ90"/>
      <c r="JK90"/>
      <c r="JL90"/>
      <c r="JM90"/>
      <c r="JN90"/>
      <c r="JO90"/>
      <c r="JP90"/>
      <c r="JQ90"/>
      <c r="JR90"/>
      <c r="JS90"/>
      <c r="JT90"/>
      <c r="JU90"/>
      <c r="JV90"/>
      <c r="JW90"/>
      <c r="JX90"/>
      <c r="JY90"/>
      <c r="JZ90"/>
      <c r="KA90"/>
      <c r="KB90"/>
      <c r="KC90"/>
      <c r="KD90"/>
      <c r="KE90"/>
      <c r="KF90"/>
      <c r="KG90"/>
      <c r="KH90"/>
      <c r="KI90"/>
      <c r="KJ90"/>
      <c r="KK90"/>
      <c r="KL90"/>
      <c r="KM90"/>
      <c r="KN90"/>
      <c r="KO90"/>
      <c r="KP90"/>
      <c r="KQ90"/>
      <c r="KR90"/>
      <c r="KS90"/>
      <c r="KT90"/>
      <c r="KU90"/>
      <c r="KV90"/>
      <c r="KW90"/>
      <c r="KX90"/>
      <c r="KY90"/>
      <c r="KZ90"/>
      <c r="LA90"/>
      <c r="LB90"/>
      <c r="LC90"/>
      <c r="LD90"/>
      <c r="LE90"/>
      <c r="LF90"/>
      <c r="LG90"/>
      <c r="LH90"/>
      <c r="LI90"/>
      <c r="LJ90"/>
      <c r="LK90"/>
      <c r="LL90"/>
      <c r="LM90"/>
      <c r="LN90"/>
      <c r="LO90"/>
      <c r="LP90"/>
      <c r="LQ90"/>
      <c r="LR90"/>
      <c r="LS90"/>
      <c r="LT90"/>
      <c r="LU90"/>
      <c r="LV90"/>
      <c r="LW90"/>
      <c r="LX90"/>
      <c r="LY90"/>
      <c r="LZ90"/>
      <c r="MA90"/>
      <c r="MB90"/>
      <c r="MC90"/>
      <c r="MD90"/>
      <c r="ME90"/>
      <c r="MF90"/>
      <c r="MG90"/>
      <c r="MH90"/>
      <c r="MI90"/>
      <c r="MJ90"/>
      <c r="MK90"/>
      <c r="ML90"/>
      <c r="MM90"/>
      <c r="MN90"/>
      <c r="MO90"/>
      <c r="MP90"/>
      <c r="MQ90"/>
      <c r="MR90"/>
      <c r="MS90"/>
      <c r="MT90"/>
      <c r="MU90"/>
      <c r="MV90"/>
      <c r="MW90"/>
      <c r="MX90"/>
      <c r="MY90"/>
      <c r="MZ90"/>
      <c r="NA90"/>
      <c r="NB90"/>
      <c r="NC90"/>
      <c r="ND90"/>
      <c r="NE90"/>
      <c r="NF90"/>
      <c r="NG90"/>
      <c r="NH90"/>
      <c r="NI90"/>
      <c r="NJ90"/>
      <c r="NK90"/>
      <c r="NL90"/>
      <c r="NM90"/>
      <c r="NN90"/>
      <c r="NO90"/>
      <c r="NP90"/>
      <c r="NQ90"/>
      <c r="NR90"/>
      <c r="NS90"/>
      <c r="NT90"/>
      <c r="NU90"/>
      <c r="NV90"/>
      <c r="NW90"/>
      <c r="NX90"/>
      <c r="NY90"/>
      <c r="NZ90"/>
      <c r="OA90"/>
      <c r="OB90"/>
      <c r="OC90"/>
      <c r="OD90"/>
      <c r="OE90"/>
      <c r="OF90"/>
      <c r="OG90"/>
      <c r="OH90"/>
      <c r="OI90"/>
      <c r="OJ90"/>
      <c r="OK90"/>
      <c r="OL90"/>
      <c r="OM90"/>
      <c r="ON90"/>
      <c r="OO90"/>
      <c r="OP90"/>
      <c r="OQ90"/>
      <c r="OR90"/>
      <c r="OS90"/>
      <c r="OT90"/>
      <c r="OU90"/>
      <c r="OV90"/>
      <c r="OW90"/>
      <c r="OX90"/>
      <c r="OY90"/>
      <c r="OZ90"/>
      <c r="PA90"/>
      <c r="PB90"/>
      <c r="PC90"/>
      <c r="PD90"/>
      <c r="PE90"/>
      <c r="PF90"/>
      <c r="PG90"/>
      <c r="PH90"/>
      <c r="PI90"/>
      <c r="PJ90"/>
      <c r="PK90"/>
      <c r="PL90"/>
      <c r="PM90"/>
      <c r="PN90"/>
      <c r="PO90"/>
      <c r="PP90"/>
      <c r="PQ90"/>
      <c r="PR90"/>
      <c r="PS90"/>
      <c r="PT90"/>
      <c r="PU90"/>
      <c r="PV90"/>
      <c r="PW90"/>
      <c r="PX90"/>
      <c r="PY90"/>
      <c r="PZ90"/>
      <c r="QA90"/>
      <c r="QB90"/>
      <c r="QC90"/>
      <c r="QD90"/>
      <c r="QE90"/>
      <c r="QF90"/>
      <c r="QG90"/>
      <c r="QH90"/>
      <c r="QI90"/>
      <c r="QJ90"/>
      <c r="QK90"/>
      <c r="QL90"/>
      <c r="QM90"/>
      <c r="QN90"/>
      <c r="QO90"/>
      <c r="QP90"/>
      <c r="QQ90"/>
      <c r="QR90"/>
      <c r="QS90"/>
      <c r="QT90"/>
      <c r="QU90"/>
      <c r="QV90"/>
      <c r="QW90"/>
      <c r="QX90"/>
      <c r="QY90"/>
      <c r="QZ90"/>
      <c r="RA90"/>
      <c r="RB90"/>
      <c r="RC90"/>
      <c r="RD90"/>
      <c r="RE90"/>
      <c r="RF90"/>
      <c r="RG90"/>
      <c r="RH90"/>
      <c r="RI90"/>
      <c r="RJ90"/>
      <c r="RK90"/>
      <c r="RL90"/>
      <c r="RM90"/>
      <c r="RN90"/>
      <c r="RO90"/>
      <c r="RP90"/>
      <c r="RQ90"/>
      <c r="RR90"/>
      <c r="RS90"/>
      <c r="RT90"/>
      <c r="RU90"/>
      <c r="RV90"/>
      <c r="RW90"/>
      <c r="RX90"/>
      <c r="RY90"/>
      <c r="RZ90"/>
      <c r="SA90"/>
      <c r="SB90"/>
      <c r="SC90"/>
      <c r="SD90"/>
      <c r="SE90"/>
      <c r="SF90"/>
      <c r="SG90"/>
      <c r="SH90"/>
      <c r="SI90"/>
      <c r="SJ90"/>
      <c r="SK90"/>
      <c r="SL90"/>
      <c r="SM90"/>
      <c r="SN90"/>
      <c r="SO90"/>
      <c r="SP90"/>
      <c r="SQ90"/>
      <c r="SR90"/>
      <c r="SS90"/>
      <c r="ST90"/>
      <c r="SU90"/>
      <c r="SV90"/>
      <c r="SW90"/>
      <c r="SX90"/>
      <c r="SY90"/>
      <c r="SZ90"/>
      <c r="TA90"/>
      <c r="TB90"/>
      <c r="TC90"/>
      <c r="TD90"/>
      <c r="TE90"/>
      <c r="TF90"/>
      <c r="TG90"/>
      <c r="TH90"/>
      <c r="TI90"/>
      <c r="TJ90"/>
      <c r="TK90"/>
      <c r="TL90"/>
      <c r="TM90"/>
      <c r="TN90"/>
      <c r="TO90"/>
      <c r="TP90"/>
      <c r="TQ90"/>
      <c r="TR90"/>
      <c r="TS90"/>
      <c r="TT90"/>
      <c r="TU90"/>
      <c r="TV90"/>
      <c r="TW90"/>
      <c r="TX90"/>
      <c r="TY90"/>
      <c r="TZ90"/>
      <c r="UA90"/>
      <c r="UB90"/>
      <c r="UC90"/>
      <c r="UD90"/>
      <c r="UE90"/>
      <c r="UF90"/>
      <c r="UG90"/>
      <c r="UH90"/>
      <c r="UI90"/>
      <c r="UJ90"/>
      <c r="UK90"/>
      <c r="UL90"/>
      <c r="UM90"/>
      <c r="UN90"/>
      <c r="UO90"/>
      <c r="UP90"/>
      <c r="UQ90"/>
      <c r="UR90"/>
      <c r="US90"/>
      <c r="UT90"/>
      <c r="UU90"/>
      <c r="UV90"/>
      <c r="UW90"/>
      <c r="UX90"/>
      <c r="UY90"/>
      <c r="UZ90"/>
      <c r="VA90"/>
      <c r="VB90"/>
      <c r="VC90"/>
      <c r="VD90"/>
      <c r="VE90"/>
      <c r="VF90"/>
      <c r="VG90"/>
      <c r="VH90"/>
      <c r="VI90"/>
      <c r="VJ90"/>
      <c r="VK90"/>
      <c r="VL90"/>
      <c r="VM90"/>
      <c r="VN90"/>
      <c r="VO90"/>
      <c r="VP90"/>
      <c r="VQ90"/>
      <c r="VR90"/>
      <c r="VS90"/>
      <c r="VT90"/>
      <c r="VU90"/>
      <c r="VV90"/>
      <c r="VW90"/>
      <c r="VX90"/>
      <c r="VY90"/>
      <c r="VZ90"/>
      <c r="WA90"/>
      <c r="WB90"/>
      <c r="WC90"/>
      <c r="WD90"/>
      <c r="WE90"/>
      <c r="WF90"/>
      <c r="WG90"/>
      <c r="WH90"/>
      <c r="WI90"/>
      <c r="WJ90"/>
      <c r="WK90"/>
      <c r="WL90"/>
      <c r="WM90"/>
      <c r="WN90"/>
      <c r="WO90"/>
      <c r="WP90"/>
      <c r="WQ90"/>
      <c r="WR90"/>
      <c r="WS90"/>
      <c r="WT90"/>
      <c r="WU90"/>
      <c r="WV90"/>
      <c r="WW90"/>
      <c r="WX90"/>
      <c r="WY90"/>
      <c r="WZ90"/>
      <c r="XA90"/>
      <c r="XB90"/>
      <c r="XC90"/>
      <c r="XD90"/>
      <c r="XE90"/>
      <c r="XF90"/>
      <c r="XG90"/>
      <c r="XH90"/>
      <c r="XI90"/>
      <c r="XJ90"/>
      <c r="XK90"/>
      <c r="XL90"/>
      <c r="XM90"/>
      <c r="XN90"/>
      <c r="XO90"/>
      <c r="XP90"/>
      <c r="XQ90"/>
      <c r="XR90"/>
      <c r="XS90"/>
      <c r="XT90"/>
      <c r="XU90"/>
      <c r="XV90"/>
      <c r="XW90"/>
      <c r="XX90"/>
      <c r="XY90"/>
      <c r="XZ90"/>
      <c r="YA90"/>
      <c r="YB90"/>
      <c r="YC90"/>
      <c r="YD90"/>
      <c r="YE90"/>
      <c r="YF90"/>
      <c r="YG90"/>
      <c r="YH90"/>
      <c r="YI90"/>
      <c r="YJ90"/>
      <c r="YK90"/>
      <c r="YL90"/>
      <c r="YM90"/>
      <c r="YN90"/>
      <c r="YO90"/>
      <c r="YP90"/>
      <c r="YQ90"/>
      <c r="YR90"/>
      <c r="YS90"/>
      <c r="YT90"/>
      <c r="YU90"/>
      <c r="YV90"/>
      <c r="YW90"/>
      <c r="YX90"/>
      <c r="YY90"/>
      <c r="YZ90"/>
      <c r="ZA90"/>
      <c r="ZB90"/>
      <c r="ZC90"/>
      <c r="ZD90"/>
      <c r="ZE90"/>
      <c r="ZF90"/>
      <c r="ZG90"/>
      <c r="ZH90"/>
      <c r="ZI90"/>
      <c r="ZJ90"/>
      <c r="ZK90"/>
      <c r="ZL90"/>
      <c r="ZM90"/>
      <c r="ZN90"/>
      <c r="ZO90"/>
      <c r="ZP90"/>
      <c r="ZQ90"/>
      <c r="ZR90"/>
      <c r="ZS90"/>
      <c r="ZT90"/>
      <c r="ZU90"/>
      <c r="ZV90"/>
      <c r="ZW90"/>
      <c r="ZX90"/>
      <c r="ZY90"/>
      <c r="ZZ90"/>
      <c r="AAA90"/>
      <c r="AAB90"/>
      <c r="AAC90"/>
      <c r="AAD90"/>
      <c r="AAE90"/>
      <c r="AAF90"/>
      <c r="AAG90"/>
      <c r="AAH90"/>
      <c r="AAI90"/>
      <c r="AAJ90"/>
      <c r="AAK90"/>
      <c r="AAL90"/>
      <c r="AAM90"/>
      <c r="AAN90"/>
      <c r="AAO90"/>
      <c r="AAP90"/>
      <c r="AAQ90"/>
      <c r="AAR90"/>
      <c r="AAS90"/>
      <c r="AAT90"/>
      <c r="AAU90"/>
      <c r="AAV90"/>
      <c r="AAW90"/>
      <c r="AAX90"/>
      <c r="AAY90"/>
      <c r="AAZ90"/>
      <c r="ABA90"/>
      <c r="ABB90"/>
      <c r="ABC90"/>
      <c r="ABD90"/>
      <c r="ABE90"/>
      <c r="ABF90"/>
      <c r="ABG90"/>
      <c r="ABH90"/>
      <c r="ABI90"/>
      <c r="ABJ90"/>
      <c r="ABK90"/>
      <c r="ABL90"/>
      <c r="ABM90"/>
      <c r="ABN90"/>
      <c r="ABO90"/>
      <c r="ABP90"/>
      <c r="ABQ90"/>
      <c r="ABR90"/>
      <c r="ABS90"/>
      <c r="ABT90"/>
      <c r="ABU90"/>
      <c r="ABV90"/>
      <c r="ABW90"/>
      <c r="ABX90"/>
      <c r="ABY90"/>
      <c r="ABZ90"/>
      <c r="ACA90"/>
      <c r="ACB90"/>
      <c r="ACC90"/>
      <c r="ACD90"/>
      <c r="ACE90"/>
      <c r="ACF90"/>
      <c r="ACG90"/>
      <c r="ACH90"/>
      <c r="ACI90"/>
      <c r="ACJ90"/>
      <c r="ACK90"/>
      <c r="ACL90"/>
      <c r="ACM90"/>
      <c r="ACN90"/>
      <c r="ACO90"/>
      <c r="ACP90"/>
      <c r="ACQ90"/>
      <c r="ACR90"/>
      <c r="ACS90"/>
      <c r="ACT90"/>
      <c r="ACU90"/>
      <c r="ACV90"/>
      <c r="ACW90"/>
      <c r="ACX90"/>
      <c r="ACY90"/>
      <c r="ACZ90"/>
      <c r="ADA90"/>
      <c r="ADB90"/>
      <c r="ADC90"/>
      <c r="ADD90"/>
      <c r="ADE90"/>
      <c r="ADF90"/>
      <c r="ADG90"/>
      <c r="ADH90"/>
      <c r="ADI90"/>
      <c r="ADJ90"/>
      <c r="ADK90"/>
      <c r="ADL90"/>
      <c r="ADM90"/>
      <c r="ADN90"/>
      <c r="ADO90"/>
      <c r="ADP90"/>
      <c r="ADQ90"/>
      <c r="ADR90"/>
      <c r="ADS90"/>
      <c r="ADT90"/>
      <c r="ADU90"/>
      <c r="ADV90"/>
      <c r="ADW90"/>
      <c r="ADX90"/>
      <c r="ADY90"/>
      <c r="ADZ90"/>
      <c r="AEA90"/>
      <c r="AEB90"/>
      <c r="AEC90"/>
      <c r="AED90"/>
      <c r="AEE90"/>
      <c r="AEF90"/>
      <c r="AEG90"/>
      <c r="AEH90"/>
      <c r="AEI90"/>
      <c r="AEJ90"/>
      <c r="AEK90"/>
      <c r="AEL90"/>
      <c r="AEM90"/>
      <c r="AEN90"/>
      <c r="AEO90"/>
      <c r="AEP90"/>
      <c r="AEQ90"/>
      <c r="AER90"/>
      <c r="AES90"/>
      <c r="AET90"/>
      <c r="AEU90"/>
      <c r="AEV90"/>
      <c r="AEW90"/>
      <c r="AEX90"/>
      <c r="AEY90"/>
      <c r="AEZ90"/>
      <c r="AFA90"/>
      <c r="AFB90"/>
      <c r="AFC90"/>
      <c r="AFD90"/>
      <c r="AFE90"/>
      <c r="AFF90"/>
      <c r="AFG90"/>
      <c r="AFH90"/>
      <c r="AFI90"/>
      <c r="AFJ90"/>
      <c r="AFK90"/>
      <c r="AFL90"/>
      <c r="AFM90"/>
      <c r="AFN90"/>
      <c r="AFO90"/>
      <c r="AFP90"/>
      <c r="AFQ90"/>
      <c r="AFR90"/>
      <c r="AFS90"/>
      <c r="AFT90"/>
      <c r="AFU90"/>
      <c r="AFV90"/>
      <c r="AFW90"/>
      <c r="AFX90"/>
      <c r="AFY90"/>
      <c r="AFZ90"/>
      <c r="AGA90"/>
      <c r="AGB90"/>
      <c r="AGC90"/>
      <c r="AGD90"/>
      <c r="AGE90"/>
      <c r="AGF90"/>
      <c r="AGG90"/>
      <c r="AGH90"/>
      <c r="AGI90"/>
      <c r="AGJ90"/>
      <c r="AGK90"/>
      <c r="AGL90"/>
      <c r="AGM90"/>
      <c r="AGN90"/>
      <c r="AGO90"/>
      <c r="AGP90"/>
      <c r="AGQ90"/>
      <c r="AGR90"/>
      <c r="AGS90"/>
      <c r="AGT90"/>
      <c r="AGU90"/>
      <c r="AGV90"/>
      <c r="AGW90"/>
      <c r="AGX90"/>
      <c r="AGY90"/>
      <c r="AGZ90"/>
      <c r="AHA90"/>
      <c r="AHB90"/>
      <c r="AHC90"/>
      <c r="AHD90"/>
      <c r="AHE90"/>
      <c r="AHF90"/>
      <c r="AHG90"/>
      <c r="AHH90"/>
      <c r="AHI90"/>
      <c r="AHJ90"/>
      <c r="AHK90"/>
      <c r="AHL90"/>
      <c r="AHM90"/>
      <c r="AHN90"/>
      <c r="AHO90"/>
      <c r="AHP90"/>
      <c r="AHQ90"/>
      <c r="AHR90"/>
      <c r="AHS90"/>
      <c r="AHT90"/>
      <c r="AHU90"/>
      <c r="AHV90"/>
      <c r="AHW90"/>
      <c r="AHX90"/>
      <c r="AHY90"/>
      <c r="AHZ90"/>
      <c r="AIA90"/>
      <c r="AIB90"/>
      <c r="AIC90"/>
      <c r="AID90"/>
      <c r="AIE90"/>
      <c r="AIF90"/>
      <c r="AIG90"/>
      <c r="AIH90"/>
      <c r="AII90"/>
      <c r="AIJ90"/>
      <c r="AIK90"/>
      <c r="AIL90"/>
      <c r="AIM90"/>
      <c r="AIN90"/>
      <c r="AIO90"/>
      <c r="AIP90"/>
      <c r="AIQ90"/>
      <c r="AIR90"/>
      <c r="AIS90"/>
      <c r="AIT90"/>
      <c r="AIU90"/>
      <c r="AIV90"/>
      <c r="AIW90"/>
      <c r="AIX90"/>
      <c r="AIY90"/>
      <c r="AIZ90"/>
      <c r="AJA90"/>
      <c r="AJB90"/>
      <c r="AJC90"/>
      <c r="AJD90"/>
      <c r="AJE90"/>
      <c r="AJF90"/>
      <c r="AJG90"/>
      <c r="AJH90"/>
      <c r="AJI90"/>
      <c r="AJJ90"/>
      <c r="AJK90"/>
      <c r="AJL90"/>
      <c r="AJM90"/>
      <c r="AJN90"/>
      <c r="AJO90"/>
      <c r="AJP90"/>
      <c r="AJQ90"/>
      <c r="AJR90"/>
      <c r="AJS90"/>
      <c r="AJT90"/>
      <c r="AJU90"/>
      <c r="AJV90"/>
      <c r="AJW90"/>
      <c r="AJX90"/>
      <c r="AJY90"/>
      <c r="AJZ90"/>
      <c r="AKA90"/>
      <c r="AKB90"/>
      <c r="AKC90"/>
      <c r="AKD90"/>
      <c r="AKE90"/>
      <c r="AKF90"/>
      <c r="AKG90"/>
      <c r="AKH90"/>
      <c r="AKI90"/>
      <c r="AKJ90"/>
      <c r="AKK90"/>
      <c r="AKL90"/>
      <c r="AKM90"/>
      <c r="AKN90"/>
      <c r="AKO90"/>
      <c r="AKP90"/>
      <c r="AKQ90"/>
      <c r="AKR90"/>
      <c r="AKS90"/>
      <c r="AKT90"/>
      <c r="AKU90"/>
      <c r="AKV90"/>
      <c r="AKW90"/>
      <c r="AKX90"/>
      <c r="AKY90"/>
      <c r="AKZ90"/>
      <c r="ALA90"/>
      <c r="ALB90"/>
      <c r="ALC90"/>
      <c r="ALD90"/>
      <c r="ALE90"/>
      <c r="ALF90"/>
      <c r="ALG90"/>
      <c r="ALH90"/>
      <c r="ALI90"/>
      <c r="ALJ90"/>
      <c r="ALK90"/>
      <c r="ALL90"/>
      <c r="ALM90"/>
      <c r="ALN90"/>
      <c r="ALO90"/>
      <c r="ALP90"/>
      <c r="ALQ90"/>
      <c r="ALR90"/>
      <c r="ALS90"/>
      <c r="ALT90"/>
      <c r="ALU90"/>
      <c r="ALV90"/>
      <c r="ALW90"/>
      <c r="ALX90"/>
      <c r="ALY90"/>
      <c r="ALZ90"/>
      <c r="AMA90"/>
      <c r="AMB90"/>
      <c r="AMC90"/>
      <c r="AMD90"/>
    </row>
    <row r="91" spans="1:1018" ht="14.25" x14ac:dyDescent="0.45">
      <c r="A91" s="10"/>
      <c r="B91" s="10"/>
      <c r="C91" s="10"/>
      <c r="D91" s="10"/>
      <c r="E91" s="10"/>
      <c r="F91" s="10"/>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c r="ADV91"/>
      <c r="ADW91"/>
      <c r="ADX91"/>
      <c r="ADY91"/>
      <c r="ADZ91"/>
      <c r="AEA91"/>
      <c r="AEB91"/>
      <c r="AEC91"/>
      <c r="AED91"/>
      <c r="AEE91"/>
      <c r="AEF91"/>
      <c r="AEG91"/>
      <c r="AEH91"/>
      <c r="AEI91"/>
      <c r="AEJ91"/>
      <c r="AEK91"/>
      <c r="AEL91"/>
      <c r="AEM91"/>
      <c r="AEN91"/>
      <c r="AEO91"/>
      <c r="AEP91"/>
      <c r="AEQ91"/>
      <c r="AER91"/>
      <c r="AES91"/>
      <c r="AET91"/>
      <c r="AEU91"/>
      <c r="AEV91"/>
      <c r="AEW91"/>
      <c r="AEX91"/>
      <c r="AEY91"/>
      <c r="AEZ91"/>
      <c r="AFA91"/>
      <c r="AFB91"/>
      <c r="AFC91"/>
      <c r="AFD91"/>
      <c r="AFE91"/>
      <c r="AFF91"/>
      <c r="AFG91"/>
      <c r="AFH91"/>
      <c r="AFI91"/>
      <c r="AFJ91"/>
      <c r="AFK91"/>
      <c r="AFL91"/>
      <c r="AFM91"/>
      <c r="AFN91"/>
      <c r="AFO91"/>
      <c r="AFP91"/>
      <c r="AFQ91"/>
      <c r="AFR91"/>
      <c r="AFS91"/>
      <c r="AFT91"/>
      <c r="AFU91"/>
      <c r="AFV91"/>
      <c r="AFW91"/>
      <c r="AFX91"/>
      <c r="AFY91"/>
      <c r="AFZ91"/>
      <c r="AGA91"/>
      <c r="AGB91"/>
      <c r="AGC91"/>
      <c r="AGD91"/>
      <c r="AGE91"/>
      <c r="AGF91"/>
      <c r="AGG91"/>
      <c r="AGH91"/>
      <c r="AGI91"/>
      <c r="AGJ91"/>
      <c r="AGK91"/>
      <c r="AGL91"/>
      <c r="AGM91"/>
      <c r="AGN91"/>
      <c r="AGO91"/>
      <c r="AGP91"/>
      <c r="AGQ91"/>
      <c r="AGR91"/>
      <c r="AGS91"/>
      <c r="AGT91"/>
      <c r="AGU91"/>
      <c r="AGV91"/>
      <c r="AGW91"/>
      <c r="AGX91"/>
      <c r="AGY91"/>
      <c r="AGZ91"/>
      <c r="AHA91"/>
      <c r="AHB91"/>
      <c r="AHC91"/>
      <c r="AHD91"/>
      <c r="AHE91"/>
      <c r="AHF91"/>
      <c r="AHG91"/>
      <c r="AHH91"/>
      <c r="AHI91"/>
      <c r="AHJ91"/>
      <c r="AHK91"/>
      <c r="AHL91"/>
      <c r="AHM91"/>
      <c r="AHN91"/>
      <c r="AHO91"/>
      <c r="AHP91"/>
      <c r="AHQ91"/>
      <c r="AHR91"/>
      <c r="AHS91"/>
      <c r="AHT91"/>
      <c r="AHU91"/>
      <c r="AHV91"/>
      <c r="AHW91"/>
      <c r="AHX91"/>
      <c r="AHY91"/>
      <c r="AHZ91"/>
      <c r="AIA91"/>
      <c r="AIB91"/>
      <c r="AIC91"/>
      <c r="AID91"/>
      <c r="AIE91"/>
      <c r="AIF91"/>
      <c r="AIG91"/>
      <c r="AIH91"/>
      <c r="AII91"/>
      <c r="AIJ91"/>
      <c r="AIK91"/>
      <c r="AIL91"/>
      <c r="AIM91"/>
      <c r="AIN91"/>
      <c r="AIO91"/>
      <c r="AIP91"/>
      <c r="AIQ91"/>
      <c r="AIR91"/>
      <c r="AIS91"/>
      <c r="AIT91"/>
      <c r="AIU91"/>
      <c r="AIV91"/>
      <c r="AIW91"/>
      <c r="AIX91"/>
      <c r="AIY91"/>
      <c r="AIZ91"/>
      <c r="AJA91"/>
      <c r="AJB91"/>
      <c r="AJC91"/>
      <c r="AJD91"/>
      <c r="AJE91"/>
      <c r="AJF91"/>
      <c r="AJG91"/>
      <c r="AJH91"/>
      <c r="AJI91"/>
      <c r="AJJ91"/>
      <c r="AJK91"/>
      <c r="AJL91"/>
      <c r="AJM91"/>
      <c r="AJN91"/>
      <c r="AJO91"/>
      <c r="AJP91"/>
      <c r="AJQ91"/>
      <c r="AJR91"/>
      <c r="AJS91"/>
      <c r="AJT91"/>
      <c r="AJU91"/>
      <c r="AJV91"/>
      <c r="AJW91"/>
      <c r="AJX91"/>
      <c r="AJY91"/>
      <c r="AJZ91"/>
      <c r="AKA91"/>
      <c r="AKB91"/>
      <c r="AKC91"/>
      <c r="AKD91"/>
      <c r="AKE91"/>
      <c r="AKF91"/>
      <c r="AKG91"/>
      <c r="AKH91"/>
      <c r="AKI91"/>
      <c r="AKJ91"/>
      <c r="AKK91"/>
      <c r="AKL91"/>
      <c r="AKM91"/>
      <c r="AKN91"/>
      <c r="AKO91"/>
      <c r="AKP91"/>
      <c r="AKQ91"/>
      <c r="AKR91"/>
      <c r="AKS91"/>
      <c r="AKT91"/>
      <c r="AKU91"/>
      <c r="AKV91"/>
      <c r="AKW91"/>
      <c r="AKX91"/>
      <c r="AKY91"/>
      <c r="AKZ91"/>
      <c r="ALA91"/>
      <c r="ALB91"/>
      <c r="ALC91"/>
      <c r="ALD91"/>
      <c r="ALE91"/>
      <c r="ALF91"/>
      <c r="ALG91"/>
      <c r="ALH91"/>
      <c r="ALI91"/>
      <c r="ALJ91"/>
      <c r="ALK91"/>
      <c r="ALL91"/>
      <c r="ALM91"/>
      <c r="ALN91"/>
      <c r="ALO91"/>
      <c r="ALP91"/>
      <c r="ALQ91"/>
      <c r="ALR91"/>
      <c r="ALS91"/>
      <c r="ALT91"/>
      <c r="ALU91"/>
      <c r="ALV91"/>
      <c r="ALW91"/>
      <c r="ALX91"/>
      <c r="ALY91"/>
      <c r="ALZ91"/>
      <c r="AMA91"/>
      <c r="AMB91"/>
      <c r="AMC91"/>
      <c r="AMD91"/>
    </row>
    <row r="92" spans="1:1018" ht="28.9" customHeight="1" x14ac:dyDescent="0.45">
      <c r="A92" s="11" t="s">
        <v>154</v>
      </c>
      <c r="B92" s="11"/>
      <c r="C92" s="11"/>
      <c r="D92" s="11"/>
      <c r="E92" s="11"/>
      <c r="F92" s="11"/>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c r="ADV92"/>
      <c r="ADW92"/>
      <c r="ADX92"/>
      <c r="ADY92"/>
      <c r="ADZ92"/>
      <c r="AEA92"/>
      <c r="AEB92"/>
      <c r="AEC92"/>
      <c r="AED92"/>
      <c r="AEE92"/>
      <c r="AEF92"/>
      <c r="AEG92"/>
      <c r="AEH92"/>
      <c r="AEI92"/>
      <c r="AEJ92"/>
      <c r="AEK92"/>
      <c r="AEL92"/>
      <c r="AEM92"/>
      <c r="AEN92"/>
      <c r="AEO92"/>
      <c r="AEP92"/>
      <c r="AEQ92"/>
      <c r="AER92"/>
      <c r="AES92"/>
      <c r="AET92"/>
      <c r="AEU92"/>
      <c r="AEV92"/>
      <c r="AEW92"/>
      <c r="AEX92"/>
      <c r="AEY92"/>
      <c r="AEZ92"/>
      <c r="AFA92"/>
      <c r="AFB92"/>
      <c r="AFC92"/>
      <c r="AFD92"/>
      <c r="AFE92"/>
      <c r="AFF92"/>
      <c r="AFG92"/>
      <c r="AFH92"/>
      <c r="AFI92"/>
      <c r="AFJ92"/>
      <c r="AFK92"/>
      <c r="AFL92"/>
      <c r="AFM92"/>
      <c r="AFN92"/>
      <c r="AFO92"/>
      <c r="AFP92"/>
      <c r="AFQ92"/>
      <c r="AFR92"/>
      <c r="AFS92"/>
      <c r="AFT92"/>
      <c r="AFU92"/>
      <c r="AFV92"/>
      <c r="AFW92"/>
      <c r="AFX92"/>
      <c r="AFY92"/>
      <c r="AFZ92"/>
      <c r="AGA92"/>
      <c r="AGB92"/>
      <c r="AGC92"/>
      <c r="AGD92"/>
      <c r="AGE92"/>
      <c r="AGF92"/>
      <c r="AGG92"/>
      <c r="AGH92"/>
      <c r="AGI92"/>
      <c r="AGJ92"/>
      <c r="AGK92"/>
      <c r="AGL92"/>
      <c r="AGM92"/>
      <c r="AGN92"/>
      <c r="AGO92"/>
      <c r="AGP92"/>
      <c r="AGQ92"/>
      <c r="AGR92"/>
      <c r="AGS92"/>
      <c r="AGT92"/>
      <c r="AGU92"/>
      <c r="AGV92"/>
      <c r="AGW92"/>
      <c r="AGX92"/>
      <c r="AGY92"/>
      <c r="AGZ92"/>
      <c r="AHA92"/>
      <c r="AHB92"/>
      <c r="AHC92"/>
      <c r="AHD92"/>
      <c r="AHE92"/>
      <c r="AHF92"/>
      <c r="AHG92"/>
      <c r="AHH92"/>
      <c r="AHI92"/>
      <c r="AHJ92"/>
      <c r="AHK92"/>
      <c r="AHL92"/>
      <c r="AHM92"/>
      <c r="AHN92"/>
      <c r="AHO92"/>
      <c r="AHP92"/>
      <c r="AHQ92"/>
      <c r="AHR92"/>
      <c r="AHS92"/>
      <c r="AHT92"/>
      <c r="AHU92"/>
      <c r="AHV92"/>
      <c r="AHW92"/>
      <c r="AHX92"/>
      <c r="AHY92"/>
      <c r="AHZ92"/>
      <c r="AIA92"/>
      <c r="AIB92"/>
      <c r="AIC92"/>
      <c r="AID92"/>
      <c r="AIE92"/>
      <c r="AIF92"/>
      <c r="AIG92"/>
      <c r="AIH92"/>
      <c r="AII92"/>
      <c r="AIJ92"/>
      <c r="AIK92"/>
      <c r="AIL92"/>
      <c r="AIM92"/>
      <c r="AIN92"/>
      <c r="AIO92"/>
      <c r="AIP92"/>
      <c r="AIQ92"/>
      <c r="AIR92"/>
      <c r="AIS92"/>
      <c r="AIT92"/>
      <c r="AIU92"/>
      <c r="AIV92"/>
      <c r="AIW92"/>
      <c r="AIX92"/>
      <c r="AIY92"/>
      <c r="AIZ92"/>
      <c r="AJA92"/>
      <c r="AJB92"/>
      <c r="AJC92"/>
      <c r="AJD92"/>
      <c r="AJE92"/>
      <c r="AJF92"/>
      <c r="AJG92"/>
      <c r="AJH92"/>
      <c r="AJI92"/>
      <c r="AJJ92"/>
      <c r="AJK92"/>
      <c r="AJL92"/>
      <c r="AJM92"/>
      <c r="AJN92"/>
      <c r="AJO92"/>
      <c r="AJP92"/>
      <c r="AJQ92"/>
      <c r="AJR92"/>
      <c r="AJS92"/>
      <c r="AJT92"/>
      <c r="AJU92"/>
      <c r="AJV92"/>
      <c r="AJW92"/>
      <c r="AJX92"/>
      <c r="AJY92"/>
      <c r="AJZ92"/>
      <c r="AKA92"/>
      <c r="AKB92"/>
      <c r="AKC92"/>
      <c r="AKD92"/>
      <c r="AKE92"/>
      <c r="AKF92"/>
      <c r="AKG92"/>
      <c r="AKH92"/>
      <c r="AKI92"/>
      <c r="AKJ92"/>
      <c r="AKK92"/>
      <c r="AKL92"/>
      <c r="AKM92"/>
      <c r="AKN92"/>
      <c r="AKO92"/>
      <c r="AKP92"/>
      <c r="AKQ92"/>
      <c r="AKR92"/>
      <c r="AKS92"/>
      <c r="AKT92"/>
      <c r="AKU92"/>
      <c r="AKV92"/>
      <c r="AKW92"/>
      <c r="AKX92"/>
      <c r="AKY92"/>
      <c r="AKZ92"/>
      <c r="ALA92"/>
      <c r="ALB92"/>
      <c r="ALC92"/>
      <c r="ALD92"/>
      <c r="ALE92"/>
      <c r="ALF92"/>
      <c r="ALG92"/>
      <c r="ALH92"/>
      <c r="ALI92"/>
      <c r="ALJ92"/>
      <c r="ALK92"/>
      <c r="ALL92"/>
      <c r="ALM92"/>
      <c r="ALN92"/>
      <c r="ALO92"/>
      <c r="ALP92"/>
      <c r="ALQ92"/>
      <c r="ALR92"/>
      <c r="ALS92"/>
      <c r="ALT92"/>
      <c r="ALU92"/>
      <c r="ALV92"/>
      <c r="ALW92"/>
      <c r="ALX92"/>
      <c r="ALY92"/>
      <c r="ALZ92"/>
      <c r="AMA92"/>
      <c r="AMB92"/>
      <c r="AMC92"/>
      <c r="AMD92"/>
    </row>
    <row r="93" spans="1:1018" ht="28.5" x14ac:dyDescent="0.45">
      <c r="A93" s="20" t="s">
        <v>7</v>
      </c>
      <c r="B93" s="20" t="s">
        <v>8</v>
      </c>
      <c r="C93" s="20" t="s">
        <v>9</v>
      </c>
      <c r="D93" s="20" t="s">
        <v>10</v>
      </c>
      <c r="E93" s="21" t="s">
        <v>11</v>
      </c>
      <c r="F93" s="21" t="s">
        <v>12</v>
      </c>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IW93"/>
      <c r="IX93"/>
      <c r="IY93"/>
      <c r="IZ93"/>
      <c r="JA93"/>
      <c r="JB93"/>
      <c r="JC93"/>
      <c r="JD93"/>
      <c r="JE93"/>
      <c r="JF93"/>
      <c r="JG93"/>
      <c r="JH93"/>
      <c r="JI93"/>
      <c r="JJ93"/>
      <c r="JK93"/>
      <c r="JL93"/>
      <c r="JM93"/>
      <c r="JN93"/>
      <c r="JO93"/>
      <c r="JP93"/>
      <c r="JQ93"/>
      <c r="JR93"/>
      <c r="JS93"/>
      <c r="JT93"/>
      <c r="JU93"/>
      <c r="JV93"/>
      <c r="JW93"/>
      <c r="JX93"/>
      <c r="JY93"/>
      <c r="JZ93"/>
      <c r="KA93"/>
      <c r="KB93"/>
      <c r="KC93"/>
      <c r="KD93"/>
      <c r="KE93"/>
      <c r="KF93"/>
      <c r="KG93"/>
      <c r="KH93"/>
      <c r="KI93"/>
      <c r="KJ93"/>
      <c r="KK93"/>
      <c r="KL93"/>
      <c r="KM93"/>
      <c r="KN93"/>
      <c r="KO93"/>
      <c r="KP93"/>
      <c r="KQ93"/>
      <c r="KR93"/>
      <c r="KS93"/>
      <c r="KT93"/>
      <c r="KU93"/>
      <c r="KV93"/>
      <c r="KW93"/>
      <c r="KX93"/>
      <c r="KY93"/>
      <c r="KZ93"/>
      <c r="LA93"/>
      <c r="LB93"/>
      <c r="LC93"/>
      <c r="LD93"/>
      <c r="LE93"/>
      <c r="LF93"/>
      <c r="LG93"/>
      <c r="LH93"/>
      <c r="LI93"/>
      <c r="LJ93"/>
      <c r="LK93"/>
      <c r="LL93"/>
      <c r="LM93"/>
      <c r="LN93"/>
      <c r="LO93"/>
      <c r="LP93"/>
      <c r="LQ93"/>
      <c r="LR93"/>
      <c r="LS93"/>
      <c r="LT93"/>
      <c r="LU93"/>
      <c r="LV93"/>
      <c r="LW93"/>
      <c r="LX93"/>
      <c r="LY93"/>
      <c r="LZ93"/>
      <c r="MA93"/>
      <c r="MB93"/>
      <c r="MC93"/>
      <c r="MD93"/>
      <c r="ME93"/>
      <c r="MF93"/>
      <c r="MG93"/>
      <c r="MH93"/>
      <c r="MI93"/>
      <c r="MJ93"/>
      <c r="MK93"/>
      <c r="ML93"/>
      <c r="MM93"/>
      <c r="MN93"/>
      <c r="MO93"/>
      <c r="MP93"/>
      <c r="MQ93"/>
      <c r="MR93"/>
      <c r="MS93"/>
      <c r="MT93"/>
      <c r="MU93"/>
      <c r="MV93"/>
      <c r="MW93"/>
      <c r="MX93"/>
      <c r="MY93"/>
      <c r="MZ93"/>
      <c r="NA93"/>
      <c r="NB93"/>
      <c r="NC93"/>
      <c r="ND93"/>
      <c r="NE93"/>
      <c r="NF93"/>
      <c r="NG93"/>
      <c r="NH93"/>
      <c r="NI93"/>
      <c r="NJ93"/>
      <c r="NK93"/>
      <c r="NL93"/>
      <c r="NM93"/>
      <c r="NN93"/>
      <c r="NO93"/>
      <c r="NP93"/>
      <c r="NQ93"/>
      <c r="NR93"/>
      <c r="NS93"/>
      <c r="NT93"/>
      <c r="NU93"/>
      <c r="NV93"/>
      <c r="NW93"/>
      <c r="NX93"/>
      <c r="NY93"/>
      <c r="NZ93"/>
      <c r="OA93"/>
      <c r="OB93"/>
      <c r="OC93"/>
      <c r="OD93"/>
      <c r="OE93"/>
      <c r="OF93"/>
      <c r="OG93"/>
      <c r="OH93"/>
      <c r="OI93"/>
      <c r="OJ93"/>
      <c r="OK93"/>
      <c r="OL93"/>
      <c r="OM93"/>
      <c r="ON93"/>
      <c r="OO93"/>
      <c r="OP93"/>
      <c r="OQ93"/>
      <c r="OR93"/>
      <c r="OS93"/>
      <c r="OT93"/>
      <c r="OU93"/>
      <c r="OV93"/>
      <c r="OW93"/>
      <c r="OX93"/>
      <c r="OY93"/>
      <c r="OZ93"/>
      <c r="PA93"/>
      <c r="PB93"/>
      <c r="PC93"/>
      <c r="PD93"/>
      <c r="PE93"/>
      <c r="PF93"/>
      <c r="PG93"/>
      <c r="PH93"/>
      <c r="PI93"/>
      <c r="PJ93"/>
      <c r="PK93"/>
      <c r="PL93"/>
      <c r="PM93"/>
      <c r="PN93"/>
      <c r="PO93"/>
      <c r="PP93"/>
      <c r="PQ93"/>
      <c r="PR93"/>
      <c r="PS93"/>
      <c r="PT93"/>
      <c r="PU93"/>
      <c r="PV93"/>
      <c r="PW93"/>
      <c r="PX93"/>
      <c r="PY93"/>
      <c r="PZ93"/>
      <c r="QA93"/>
      <c r="QB93"/>
      <c r="QC93"/>
      <c r="QD93"/>
      <c r="QE93"/>
      <c r="QF93"/>
      <c r="QG93"/>
      <c r="QH93"/>
      <c r="QI93"/>
      <c r="QJ93"/>
      <c r="QK93"/>
      <c r="QL93"/>
      <c r="QM93"/>
      <c r="QN93"/>
      <c r="QO93"/>
      <c r="QP93"/>
      <c r="QQ93"/>
      <c r="QR93"/>
      <c r="QS93"/>
      <c r="QT93"/>
      <c r="QU93"/>
      <c r="QV93"/>
      <c r="QW93"/>
      <c r="QX93"/>
      <c r="QY93"/>
      <c r="QZ93"/>
      <c r="RA93"/>
      <c r="RB93"/>
      <c r="RC93"/>
      <c r="RD93"/>
      <c r="RE93"/>
      <c r="RF93"/>
      <c r="RG93"/>
      <c r="RH93"/>
      <c r="RI93"/>
      <c r="RJ93"/>
      <c r="RK93"/>
      <c r="RL93"/>
      <c r="RM93"/>
      <c r="RN93"/>
      <c r="RO93"/>
      <c r="RP93"/>
      <c r="RQ93"/>
      <c r="RR93"/>
      <c r="RS93"/>
      <c r="RT93"/>
      <c r="RU93"/>
      <c r="RV93"/>
      <c r="RW93"/>
      <c r="RX93"/>
      <c r="RY93"/>
      <c r="RZ93"/>
      <c r="SA93"/>
      <c r="SB93"/>
      <c r="SC93"/>
      <c r="SD93"/>
      <c r="SE93"/>
      <c r="SF93"/>
      <c r="SG93"/>
      <c r="SH93"/>
      <c r="SI93"/>
      <c r="SJ93"/>
      <c r="SK93"/>
      <c r="SL93"/>
      <c r="SM93"/>
      <c r="SN93"/>
      <c r="SO93"/>
      <c r="SP93"/>
      <c r="SQ93"/>
      <c r="SR93"/>
      <c r="SS93"/>
      <c r="ST93"/>
      <c r="SU93"/>
      <c r="SV93"/>
      <c r="SW93"/>
      <c r="SX93"/>
      <c r="SY93"/>
      <c r="SZ93"/>
      <c r="TA93"/>
      <c r="TB93"/>
      <c r="TC93"/>
      <c r="TD93"/>
      <c r="TE93"/>
      <c r="TF93"/>
      <c r="TG93"/>
      <c r="TH93"/>
      <c r="TI93"/>
      <c r="TJ93"/>
      <c r="TK93"/>
      <c r="TL93"/>
      <c r="TM93"/>
      <c r="TN93"/>
      <c r="TO93"/>
      <c r="TP93"/>
      <c r="TQ93"/>
      <c r="TR93"/>
      <c r="TS93"/>
      <c r="TT93"/>
      <c r="TU93"/>
      <c r="TV93"/>
      <c r="TW93"/>
      <c r="TX93"/>
      <c r="TY93"/>
      <c r="TZ93"/>
      <c r="UA93"/>
      <c r="UB93"/>
      <c r="UC93"/>
      <c r="UD93"/>
      <c r="UE93"/>
      <c r="UF93"/>
      <c r="UG93"/>
      <c r="UH93"/>
      <c r="UI93"/>
      <c r="UJ93"/>
      <c r="UK93"/>
      <c r="UL93"/>
      <c r="UM93"/>
      <c r="UN93"/>
      <c r="UO93"/>
      <c r="UP93"/>
      <c r="UQ93"/>
      <c r="UR93"/>
      <c r="US93"/>
      <c r="UT93"/>
      <c r="UU93"/>
      <c r="UV93"/>
      <c r="UW93"/>
      <c r="UX93"/>
      <c r="UY93"/>
      <c r="UZ93"/>
      <c r="VA93"/>
      <c r="VB93"/>
      <c r="VC93"/>
      <c r="VD93"/>
      <c r="VE93"/>
      <c r="VF93"/>
      <c r="VG93"/>
      <c r="VH93"/>
      <c r="VI93"/>
      <c r="VJ93"/>
      <c r="VK93"/>
      <c r="VL93"/>
      <c r="VM93"/>
      <c r="VN93"/>
      <c r="VO93"/>
      <c r="VP93"/>
      <c r="VQ93"/>
      <c r="VR93"/>
      <c r="VS93"/>
      <c r="VT93"/>
      <c r="VU93"/>
      <c r="VV93"/>
      <c r="VW93"/>
      <c r="VX93"/>
      <c r="VY93"/>
      <c r="VZ93"/>
      <c r="WA93"/>
      <c r="WB93"/>
      <c r="WC93"/>
      <c r="WD93"/>
      <c r="WE93"/>
      <c r="WF93"/>
      <c r="WG93"/>
      <c r="WH93"/>
      <c r="WI93"/>
      <c r="WJ93"/>
      <c r="WK93"/>
      <c r="WL93"/>
      <c r="WM93"/>
      <c r="WN93"/>
      <c r="WO93"/>
      <c r="WP93"/>
      <c r="WQ93"/>
      <c r="WR93"/>
      <c r="WS93"/>
      <c r="WT93"/>
      <c r="WU93"/>
      <c r="WV93"/>
      <c r="WW93"/>
      <c r="WX93"/>
      <c r="WY93"/>
      <c r="WZ93"/>
      <c r="XA93"/>
      <c r="XB93"/>
      <c r="XC93"/>
      <c r="XD93"/>
      <c r="XE93"/>
      <c r="XF93"/>
      <c r="XG93"/>
      <c r="XH93"/>
      <c r="XI93"/>
      <c r="XJ93"/>
      <c r="XK93"/>
      <c r="XL93"/>
      <c r="XM93"/>
      <c r="XN93"/>
      <c r="XO93"/>
      <c r="XP93"/>
      <c r="XQ93"/>
      <c r="XR93"/>
      <c r="XS93"/>
      <c r="XT93"/>
      <c r="XU93"/>
      <c r="XV93"/>
      <c r="XW93"/>
      <c r="XX93"/>
      <c r="XY93"/>
      <c r="XZ93"/>
      <c r="YA93"/>
      <c r="YB93"/>
      <c r="YC93"/>
      <c r="YD93"/>
      <c r="YE93"/>
      <c r="YF93"/>
      <c r="YG93"/>
      <c r="YH93"/>
      <c r="YI93"/>
      <c r="YJ93"/>
      <c r="YK93"/>
      <c r="YL93"/>
      <c r="YM93"/>
      <c r="YN93"/>
      <c r="YO93"/>
      <c r="YP93"/>
      <c r="YQ93"/>
      <c r="YR93"/>
      <c r="YS93"/>
      <c r="YT93"/>
      <c r="YU93"/>
      <c r="YV93"/>
      <c r="YW93"/>
      <c r="YX93"/>
      <c r="YY93"/>
      <c r="YZ93"/>
      <c r="ZA93"/>
      <c r="ZB93"/>
      <c r="ZC93"/>
      <c r="ZD93"/>
      <c r="ZE93"/>
      <c r="ZF93"/>
      <c r="ZG93"/>
      <c r="ZH93"/>
      <c r="ZI93"/>
      <c r="ZJ93"/>
      <c r="ZK93"/>
      <c r="ZL93"/>
      <c r="ZM93"/>
      <c r="ZN93"/>
      <c r="ZO93"/>
      <c r="ZP93"/>
      <c r="ZQ93"/>
      <c r="ZR93"/>
      <c r="ZS93"/>
      <c r="ZT93"/>
      <c r="ZU93"/>
      <c r="ZV93"/>
      <c r="ZW93"/>
      <c r="ZX93"/>
      <c r="ZY93"/>
      <c r="ZZ93"/>
      <c r="AAA93"/>
      <c r="AAB93"/>
      <c r="AAC93"/>
      <c r="AAD93"/>
      <c r="AAE93"/>
      <c r="AAF93"/>
      <c r="AAG93"/>
      <c r="AAH93"/>
      <c r="AAI93"/>
      <c r="AAJ93"/>
      <c r="AAK93"/>
      <c r="AAL93"/>
      <c r="AAM93"/>
      <c r="AAN93"/>
      <c r="AAO93"/>
      <c r="AAP93"/>
      <c r="AAQ93"/>
      <c r="AAR93"/>
      <c r="AAS93"/>
      <c r="AAT93"/>
      <c r="AAU93"/>
      <c r="AAV93"/>
      <c r="AAW93"/>
      <c r="AAX93"/>
      <c r="AAY93"/>
      <c r="AAZ93"/>
      <c r="ABA93"/>
      <c r="ABB93"/>
      <c r="ABC93"/>
      <c r="ABD93"/>
      <c r="ABE93"/>
      <c r="ABF93"/>
      <c r="ABG93"/>
      <c r="ABH93"/>
      <c r="ABI93"/>
      <c r="ABJ93"/>
      <c r="ABK93"/>
      <c r="ABL93"/>
      <c r="ABM93"/>
      <c r="ABN93"/>
      <c r="ABO93"/>
      <c r="ABP93"/>
      <c r="ABQ93"/>
      <c r="ABR93"/>
      <c r="ABS93"/>
      <c r="ABT93"/>
      <c r="ABU93"/>
      <c r="ABV93"/>
      <c r="ABW93"/>
      <c r="ABX93"/>
      <c r="ABY93"/>
      <c r="ABZ93"/>
      <c r="ACA93"/>
      <c r="ACB93"/>
      <c r="ACC93"/>
      <c r="ACD93"/>
      <c r="ACE93"/>
      <c r="ACF93"/>
      <c r="ACG93"/>
      <c r="ACH93"/>
      <c r="ACI93"/>
      <c r="ACJ93"/>
      <c r="ACK93"/>
      <c r="ACL93"/>
      <c r="ACM93"/>
      <c r="ACN93"/>
      <c r="ACO93"/>
      <c r="ACP93"/>
      <c r="ACQ93"/>
      <c r="ACR93"/>
      <c r="ACS93"/>
      <c r="ACT93"/>
      <c r="ACU93"/>
      <c r="ACV93"/>
      <c r="ACW93"/>
      <c r="ACX93"/>
      <c r="ACY93"/>
      <c r="ACZ93"/>
      <c r="ADA93"/>
      <c r="ADB93"/>
      <c r="ADC93"/>
      <c r="ADD93"/>
      <c r="ADE93"/>
      <c r="ADF93"/>
      <c r="ADG93"/>
      <c r="ADH93"/>
      <c r="ADI93"/>
      <c r="ADJ93"/>
      <c r="ADK93"/>
      <c r="ADL93"/>
      <c r="ADM93"/>
      <c r="ADN93"/>
      <c r="ADO93"/>
      <c r="ADP93"/>
      <c r="ADQ93"/>
      <c r="ADR93"/>
      <c r="ADS93"/>
      <c r="ADT93"/>
      <c r="ADU93"/>
      <c r="ADV93"/>
      <c r="ADW93"/>
      <c r="ADX93"/>
      <c r="ADY93"/>
      <c r="ADZ93"/>
      <c r="AEA93"/>
      <c r="AEB93"/>
      <c r="AEC93"/>
      <c r="AED93"/>
      <c r="AEE93"/>
      <c r="AEF93"/>
      <c r="AEG93"/>
      <c r="AEH93"/>
      <c r="AEI93"/>
      <c r="AEJ93"/>
      <c r="AEK93"/>
      <c r="AEL93"/>
      <c r="AEM93"/>
      <c r="AEN93"/>
      <c r="AEO93"/>
      <c r="AEP93"/>
      <c r="AEQ93"/>
      <c r="AER93"/>
      <c r="AES93"/>
      <c r="AET93"/>
      <c r="AEU93"/>
      <c r="AEV93"/>
      <c r="AEW93"/>
      <c r="AEX93"/>
      <c r="AEY93"/>
      <c r="AEZ93"/>
      <c r="AFA93"/>
      <c r="AFB93"/>
      <c r="AFC93"/>
      <c r="AFD93"/>
      <c r="AFE93"/>
      <c r="AFF93"/>
      <c r="AFG93"/>
      <c r="AFH93"/>
      <c r="AFI93"/>
      <c r="AFJ93"/>
      <c r="AFK93"/>
      <c r="AFL93"/>
      <c r="AFM93"/>
      <c r="AFN93"/>
      <c r="AFO93"/>
      <c r="AFP93"/>
      <c r="AFQ93"/>
      <c r="AFR93"/>
      <c r="AFS93"/>
      <c r="AFT93"/>
      <c r="AFU93"/>
      <c r="AFV93"/>
      <c r="AFW93"/>
      <c r="AFX93"/>
      <c r="AFY93"/>
      <c r="AFZ93"/>
      <c r="AGA93"/>
      <c r="AGB93"/>
      <c r="AGC93"/>
      <c r="AGD93"/>
      <c r="AGE93"/>
      <c r="AGF93"/>
      <c r="AGG93"/>
      <c r="AGH93"/>
      <c r="AGI93"/>
      <c r="AGJ93"/>
      <c r="AGK93"/>
      <c r="AGL93"/>
      <c r="AGM93"/>
      <c r="AGN93"/>
      <c r="AGO93"/>
      <c r="AGP93"/>
      <c r="AGQ93"/>
      <c r="AGR93"/>
      <c r="AGS93"/>
      <c r="AGT93"/>
      <c r="AGU93"/>
      <c r="AGV93"/>
      <c r="AGW93"/>
      <c r="AGX93"/>
      <c r="AGY93"/>
      <c r="AGZ93"/>
      <c r="AHA93"/>
      <c r="AHB93"/>
      <c r="AHC93"/>
      <c r="AHD93"/>
      <c r="AHE93"/>
      <c r="AHF93"/>
      <c r="AHG93"/>
      <c r="AHH93"/>
      <c r="AHI93"/>
      <c r="AHJ93"/>
      <c r="AHK93"/>
      <c r="AHL93"/>
      <c r="AHM93"/>
      <c r="AHN93"/>
      <c r="AHO93"/>
      <c r="AHP93"/>
      <c r="AHQ93"/>
      <c r="AHR93"/>
      <c r="AHS93"/>
      <c r="AHT93"/>
      <c r="AHU93"/>
      <c r="AHV93"/>
      <c r="AHW93"/>
      <c r="AHX93"/>
      <c r="AHY93"/>
      <c r="AHZ93"/>
      <c r="AIA93"/>
      <c r="AIB93"/>
      <c r="AIC93"/>
      <c r="AID93"/>
      <c r="AIE93"/>
      <c r="AIF93"/>
      <c r="AIG93"/>
      <c r="AIH93"/>
      <c r="AII93"/>
      <c r="AIJ93"/>
      <c r="AIK93"/>
      <c r="AIL93"/>
      <c r="AIM93"/>
      <c r="AIN93"/>
      <c r="AIO93"/>
      <c r="AIP93"/>
      <c r="AIQ93"/>
      <c r="AIR93"/>
      <c r="AIS93"/>
      <c r="AIT93"/>
      <c r="AIU93"/>
      <c r="AIV93"/>
      <c r="AIW93"/>
      <c r="AIX93"/>
      <c r="AIY93"/>
      <c r="AIZ93"/>
      <c r="AJA93"/>
      <c r="AJB93"/>
      <c r="AJC93"/>
      <c r="AJD93"/>
      <c r="AJE93"/>
      <c r="AJF93"/>
      <c r="AJG93"/>
      <c r="AJH93"/>
      <c r="AJI93"/>
      <c r="AJJ93"/>
      <c r="AJK93"/>
      <c r="AJL93"/>
      <c r="AJM93"/>
      <c r="AJN93"/>
      <c r="AJO93"/>
      <c r="AJP93"/>
      <c r="AJQ93"/>
      <c r="AJR93"/>
      <c r="AJS93"/>
      <c r="AJT93"/>
      <c r="AJU93"/>
      <c r="AJV93"/>
      <c r="AJW93"/>
      <c r="AJX93"/>
      <c r="AJY93"/>
      <c r="AJZ93"/>
      <c r="AKA93"/>
      <c r="AKB93"/>
      <c r="AKC93"/>
      <c r="AKD93"/>
      <c r="AKE93"/>
      <c r="AKF93"/>
      <c r="AKG93"/>
      <c r="AKH93"/>
      <c r="AKI93"/>
      <c r="AKJ93"/>
      <c r="AKK93"/>
      <c r="AKL93"/>
      <c r="AKM93"/>
      <c r="AKN93"/>
      <c r="AKO93"/>
      <c r="AKP93"/>
      <c r="AKQ93"/>
      <c r="AKR93"/>
      <c r="AKS93"/>
      <c r="AKT93"/>
      <c r="AKU93"/>
      <c r="AKV93"/>
      <c r="AKW93"/>
      <c r="AKX93"/>
      <c r="AKY93"/>
      <c r="AKZ93"/>
      <c r="ALA93"/>
      <c r="ALB93"/>
      <c r="ALC93"/>
      <c r="ALD93"/>
      <c r="ALE93"/>
      <c r="ALF93"/>
      <c r="ALG93"/>
      <c r="ALH93"/>
      <c r="ALI93"/>
      <c r="ALJ93"/>
      <c r="ALK93"/>
      <c r="ALL93"/>
      <c r="ALM93"/>
      <c r="ALN93"/>
      <c r="ALO93"/>
      <c r="ALP93"/>
      <c r="ALQ93"/>
      <c r="ALR93"/>
      <c r="ALS93"/>
      <c r="ALT93"/>
      <c r="ALU93"/>
      <c r="ALV93"/>
      <c r="ALW93"/>
      <c r="ALX93"/>
      <c r="ALY93"/>
      <c r="ALZ93"/>
      <c r="AMA93"/>
      <c r="AMB93"/>
      <c r="AMC93"/>
      <c r="AMD93"/>
    </row>
    <row r="94" spans="1:1018" ht="28.5" x14ac:dyDescent="0.45">
      <c r="A94" s="22" t="s">
        <v>155</v>
      </c>
      <c r="B94" s="23" t="s">
        <v>14</v>
      </c>
      <c r="C94" s="22" t="s">
        <v>15</v>
      </c>
      <c r="D94" s="22">
        <v>1</v>
      </c>
      <c r="E94" s="24">
        <v>35.03</v>
      </c>
      <c r="F94" s="24">
        <f>E94*D94</f>
        <v>35.03</v>
      </c>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IW94"/>
      <c r="IX94"/>
      <c r="IY94"/>
      <c r="IZ94"/>
      <c r="JA94"/>
      <c r="JB94"/>
      <c r="JC94"/>
      <c r="JD94"/>
      <c r="JE94"/>
      <c r="JF94"/>
      <c r="JG94"/>
      <c r="JH94"/>
      <c r="JI94"/>
      <c r="JJ94"/>
      <c r="JK94"/>
      <c r="JL94"/>
      <c r="JM94"/>
      <c r="JN94"/>
      <c r="JO94"/>
      <c r="JP94"/>
      <c r="JQ94"/>
      <c r="JR94"/>
      <c r="JS94"/>
      <c r="JT94"/>
      <c r="JU94"/>
      <c r="JV94"/>
      <c r="JW94"/>
      <c r="JX94"/>
      <c r="JY94"/>
      <c r="JZ94"/>
      <c r="KA94"/>
      <c r="KB94"/>
      <c r="KC94"/>
      <c r="KD94"/>
      <c r="KE94"/>
      <c r="KF94"/>
      <c r="KG94"/>
      <c r="KH94"/>
      <c r="KI94"/>
      <c r="KJ94"/>
      <c r="KK94"/>
      <c r="KL94"/>
      <c r="KM94"/>
      <c r="KN94"/>
      <c r="KO94"/>
      <c r="KP94"/>
      <c r="KQ94"/>
      <c r="KR94"/>
      <c r="KS94"/>
      <c r="KT94"/>
      <c r="KU94"/>
      <c r="KV94"/>
      <c r="KW94"/>
      <c r="KX94"/>
      <c r="KY94"/>
      <c r="KZ94"/>
      <c r="LA94"/>
      <c r="LB94"/>
      <c r="LC94"/>
      <c r="LD94"/>
      <c r="LE94"/>
      <c r="LF94"/>
      <c r="LG94"/>
      <c r="LH94"/>
      <c r="LI94"/>
      <c r="LJ94"/>
      <c r="LK94"/>
      <c r="LL94"/>
      <c r="LM94"/>
      <c r="LN94"/>
      <c r="LO94"/>
      <c r="LP94"/>
      <c r="LQ94"/>
      <c r="LR94"/>
      <c r="LS94"/>
      <c r="LT94"/>
      <c r="LU94"/>
      <c r="LV94"/>
      <c r="LW94"/>
      <c r="LX94"/>
      <c r="LY94"/>
      <c r="LZ94"/>
      <c r="MA94"/>
      <c r="MB94"/>
      <c r="MC94"/>
      <c r="MD94"/>
      <c r="ME94"/>
      <c r="MF94"/>
      <c r="MG94"/>
      <c r="MH94"/>
      <c r="MI94"/>
      <c r="MJ94"/>
      <c r="MK94"/>
      <c r="ML94"/>
      <c r="MM94"/>
      <c r="MN94"/>
      <c r="MO94"/>
      <c r="MP94"/>
      <c r="MQ94"/>
      <c r="MR94"/>
      <c r="MS94"/>
      <c r="MT94"/>
      <c r="MU94"/>
      <c r="MV94"/>
      <c r="MW94"/>
      <c r="MX94"/>
      <c r="MY94"/>
      <c r="MZ94"/>
      <c r="NA94"/>
      <c r="NB94"/>
      <c r="NC94"/>
      <c r="ND94"/>
      <c r="NE94"/>
      <c r="NF94"/>
      <c r="NG94"/>
      <c r="NH94"/>
      <c r="NI94"/>
      <c r="NJ94"/>
      <c r="NK94"/>
      <c r="NL94"/>
      <c r="NM94"/>
      <c r="NN94"/>
      <c r="NO94"/>
      <c r="NP94"/>
      <c r="NQ94"/>
      <c r="NR94"/>
      <c r="NS94"/>
      <c r="NT94"/>
      <c r="NU94"/>
      <c r="NV94"/>
      <c r="NW94"/>
      <c r="NX94"/>
      <c r="NY94"/>
      <c r="NZ94"/>
      <c r="OA94"/>
      <c r="OB94"/>
      <c r="OC94"/>
      <c r="OD94"/>
      <c r="OE94"/>
      <c r="OF94"/>
      <c r="OG94"/>
      <c r="OH94"/>
      <c r="OI94"/>
      <c r="OJ94"/>
      <c r="OK94"/>
      <c r="OL94"/>
      <c r="OM94"/>
      <c r="ON94"/>
      <c r="OO94"/>
      <c r="OP94"/>
      <c r="OQ94"/>
      <c r="OR94"/>
      <c r="OS94"/>
      <c r="OT94"/>
      <c r="OU94"/>
      <c r="OV94"/>
      <c r="OW94"/>
      <c r="OX94"/>
      <c r="OY94"/>
      <c r="OZ94"/>
      <c r="PA94"/>
      <c r="PB94"/>
      <c r="PC94"/>
      <c r="PD94"/>
      <c r="PE94"/>
      <c r="PF94"/>
      <c r="PG94"/>
      <c r="PH94"/>
      <c r="PI94"/>
      <c r="PJ94"/>
      <c r="PK94"/>
      <c r="PL94"/>
      <c r="PM94"/>
      <c r="PN94"/>
      <c r="PO94"/>
      <c r="PP94"/>
      <c r="PQ94"/>
      <c r="PR94"/>
      <c r="PS94"/>
      <c r="PT94"/>
      <c r="PU94"/>
      <c r="PV94"/>
      <c r="PW94"/>
      <c r="PX94"/>
      <c r="PY94"/>
      <c r="PZ94"/>
      <c r="QA94"/>
      <c r="QB94"/>
      <c r="QC94"/>
      <c r="QD94"/>
      <c r="QE94"/>
      <c r="QF94"/>
      <c r="QG94"/>
      <c r="QH94"/>
      <c r="QI94"/>
      <c r="QJ94"/>
      <c r="QK94"/>
      <c r="QL94"/>
      <c r="QM94"/>
      <c r="QN94"/>
      <c r="QO94"/>
      <c r="QP94"/>
      <c r="QQ94"/>
      <c r="QR94"/>
      <c r="QS94"/>
      <c r="QT94"/>
      <c r="QU94"/>
      <c r="QV94"/>
      <c r="QW94"/>
      <c r="QX94"/>
      <c r="QY94"/>
      <c r="QZ94"/>
      <c r="RA94"/>
      <c r="RB94"/>
      <c r="RC94"/>
      <c r="RD94"/>
      <c r="RE94"/>
      <c r="RF94"/>
      <c r="RG94"/>
      <c r="RH94"/>
      <c r="RI94"/>
      <c r="RJ94"/>
      <c r="RK94"/>
      <c r="RL94"/>
      <c r="RM94"/>
      <c r="RN94"/>
      <c r="RO94"/>
      <c r="RP94"/>
      <c r="RQ94"/>
      <c r="RR94"/>
      <c r="RS94"/>
      <c r="RT94"/>
      <c r="RU94"/>
      <c r="RV94"/>
      <c r="RW94"/>
      <c r="RX94"/>
      <c r="RY94"/>
      <c r="RZ94"/>
      <c r="SA94"/>
      <c r="SB94"/>
      <c r="SC94"/>
      <c r="SD94"/>
      <c r="SE94"/>
      <c r="SF94"/>
      <c r="SG94"/>
      <c r="SH94"/>
      <c r="SI94"/>
      <c r="SJ94"/>
      <c r="SK94"/>
      <c r="SL94"/>
      <c r="SM94"/>
      <c r="SN94"/>
      <c r="SO94"/>
      <c r="SP94"/>
      <c r="SQ94"/>
      <c r="SR94"/>
      <c r="SS94"/>
      <c r="ST94"/>
      <c r="SU94"/>
      <c r="SV94"/>
      <c r="SW94"/>
      <c r="SX94"/>
      <c r="SY94"/>
      <c r="SZ94"/>
      <c r="TA94"/>
      <c r="TB94"/>
      <c r="TC94"/>
      <c r="TD94"/>
      <c r="TE94"/>
      <c r="TF94"/>
      <c r="TG94"/>
      <c r="TH94"/>
      <c r="TI94"/>
      <c r="TJ94"/>
      <c r="TK94"/>
      <c r="TL94"/>
      <c r="TM94"/>
      <c r="TN94"/>
      <c r="TO94"/>
      <c r="TP94"/>
      <c r="TQ94"/>
      <c r="TR94"/>
      <c r="TS94"/>
      <c r="TT94"/>
      <c r="TU94"/>
      <c r="TV94"/>
      <c r="TW94"/>
      <c r="TX94"/>
      <c r="TY94"/>
      <c r="TZ94"/>
      <c r="UA94"/>
      <c r="UB94"/>
      <c r="UC94"/>
      <c r="UD94"/>
      <c r="UE94"/>
      <c r="UF94"/>
      <c r="UG94"/>
      <c r="UH94"/>
      <c r="UI94"/>
      <c r="UJ94"/>
      <c r="UK94"/>
      <c r="UL94"/>
      <c r="UM94"/>
      <c r="UN94"/>
      <c r="UO94"/>
      <c r="UP94"/>
      <c r="UQ94"/>
      <c r="UR94"/>
      <c r="US94"/>
      <c r="UT94"/>
      <c r="UU94"/>
      <c r="UV94"/>
      <c r="UW94"/>
      <c r="UX94"/>
      <c r="UY94"/>
      <c r="UZ94"/>
      <c r="VA94"/>
      <c r="VB94"/>
      <c r="VC94"/>
      <c r="VD94"/>
      <c r="VE94"/>
      <c r="VF94"/>
      <c r="VG94"/>
      <c r="VH94"/>
      <c r="VI94"/>
      <c r="VJ94"/>
      <c r="VK94"/>
      <c r="VL94"/>
      <c r="VM94"/>
      <c r="VN94"/>
      <c r="VO94"/>
      <c r="VP94"/>
      <c r="VQ94"/>
      <c r="VR94"/>
      <c r="VS94"/>
      <c r="VT94"/>
      <c r="VU94"/>
      <c r="VV94"/>
      <c r="VW94"/>
      <c r="VX94"/>
      <c r="VY94"/>
      <c r="VZ94"/>
      <c r="WA94"/>
      <c r="WB94"/>
      <c r="WC94"/>
      <c r="WD94"/>
      <c r="WE94"/>
      <c r="WF94"/>
      <c r="WG94"/>
      <c r="WH94"/>
      <c r="WI94"/>
      <c r="WJ94"/>
      <c r="WK94"/>
      <c r="WL94"/>
      <c r="WM94"/>
      <c r="WN94"/>
      <c r="WO94"/>
      <c r="WP94"/>
      <c r="WQ94"/>
      <c r="WR94"/>
      <c r="WS94"/>
      <c r="WT94"/>
      <c r="WU94"/>
      <c r="WV94"/>
      <c r="WW94"/>
      <c r="WX94"/>
      <c r="WY94"/>
      <c r="WZ94"/>
      <c r="XA94"/>
      <c r="XB94"/>
      <c r="XC94"/>
      <c r="XD94"/>
      <c r="XE94"/>
      <c r="XF94"/>
      <c r="XG94"/>
      <c r="XH94"/>
      <c r="XI94"/>
      <c r="XJ94"/>
      <c r="XK94"/>
      <c r="XL94"/>
      <c r="XM94"/>
      <c r="XN94"/>
      <c r="XO94"/>
      <c r="XP94"/>
      <c r="XQ94"/>
      <c r="XR94"/>
      <c r="XS94"/>
      <c r="XT94"/>
      <c r="XU94"/>
      <c r="XV94"/>
      <c r="XW94"/>
      <c r="XX94"/>
      <c r="XY94"/>
      <c r="XZ94"/>
      <c r="YA94"/>
      <c r="YB94"/>
      <c r="YC94"/>
      <c r="YD94"/>
      <c r="YE94"/>
      <c r="YF94"/>
      <c r="YG94"/>
      <c r="YH94"/>
      <c r="YI94"/>
      <c r="YJ94"/>
      <c r="YK94"/>
      <c r="YL94"/>
      <c r="YM94"/>
      <c r="YN94"/>
      <c r="YO94"/>
      <c r="YP94"/>
      <c r="YQ94"/>
      <c r="YR94"/>
      <c r="YS94"/>
      <c r="YT94"/>
      <c r="YU94"/>
      <c r="YV94"/>
      <c r="YW94"/>
      <c r="YX94"/>
      <c r="YY94"/>
      <c r="YZ94"/>
      <c r="ZA94"/>
      <c r="ZB94"/>
      <c r="ZC94"/>
      <c r="ZD94"/>
      <c r="ZE94"/>
      <c r="ZF94"/>
      <c r="ZG94"/>
      <c r="ZH94"/>
      <c r="ZI94"/>
      <c r="ZJ94"/>
      <c r="ZK94"/>
      <c r="ZL94"/>
      <c r="ZM94"/>
      <c r="ZN94"/>
      <c r="ZO94"/>
      <c r="ZP94"/>
      <c r="ZQ94"/>
      <c r="ZR94"/>
      <c r="ZS94"/>
      <c r="ZT94"/>
      <c r="ZU94"/>
      <c r="ZV94"/>
      <c r="ZW94"/>
      <c r="ZX94"/>
      <c r="ZY94"/>
      <c r="ZZ94"/>
      <c r="AAA94"/>
      <c r="AAB94"/>
      <c r="AAC94"/>
      <c r="AAD94"/>
      <c r="AAE94"/>
      <c r="AAF94"/>
      <c r="AAG94"/>
      <c r="AAH94"/>
      <c r="AAI94"/>
      <c r="AAJ94"/>
      <c r="AAK94"/>
      <c r="AAL94"/>
      <c r="AAM94"/>
      <c r="AAN94"/>
      <c r="AAO94"/>
      <c r="AAP94"/>
      <c r="AAQ94"/>
      <c r="AAR94"/>
      <c r="AAS94"/>
      <c r="AAT94"/>
      <c r="AAU94"/>
      <c r="AAV94"/>
      <c r="AAW94"/>
      <c r="AAX94"/>
      <c r="AAY94"/>
      <c r="AAZ94"/>
      <c r="ABA94"/>
      <c r="ABB94"/>
      <c r="ABC94"/>
      <c r="ABD94"/>
      <c r="ABE94"/>
      <c r="ABF94"/>
      <c r="ABG94"/>
      <c r="ABH94"/>
      <c r="ABI94"/>
      <c r="ABJ94"/>
      <c r="ABK94"/>
      <c r="ABL94"/>
      <c r="ABM94"/>
      <c r="ABN94"/>
      <c r="ABO94"/>
      <c r="ABP94"/>
      <c r="ABQ94"/>
      <c r="ABR94"/>
      <c r="ABS94"/>
      <c r="ABT94"/>
      <c r="ABU94"/>
      <c r="ABV94"/>
      <c r="ABW94"/>
      <c r="ABX94"/>
      <c r="ABY94"/>
      <c r="ABZ94"/>
      <c r="ACA94"/>
      <c r="ACB94"/>
      <c r="ACC94"/>
      <c r="ACD94"/>
      <c r="ACE94"/>
      <c r="ACF94"/>
      <c r="ACG94"/>
      <c r="ACH94"/>
      <c r="ACI94"/>
      <c r="ACJ94"/>
      <c r="ACK94"/>
      <c r="ACL94"/>
      <c r="ACM94"/>
      <c r="ACN94"/>
      <c r="ACO94"/>
      <c r="ACP94"/>
      <c r="ACQ94"/>
      <c r="ACR94"/>
      <c r="ACS94"/>
      <c r="ACT94"/>
      <c r="ACU94"/>
      <c r="ACV94"/>
      <c r="ACW94"/>
      <c r="ACX94"/>
      <c r="ACY94"/>
      <c r="ACZ94"/>
      <c r="ADA94"/>
      <c r="ADB94"/>
      <c r="ADC94"/>
      <c r="ADD94"/>
      <c r="ADE94"/>
      <c r="ADF94"/>
      <c r="ADG94"/>
      <c r="ADH94"/>
      <c r="ADI94"/>
      <c r="ADJ94"/>
      <c r="ADK94"/>
      <c r="ADL94"/>
      <c r="ADM94"/>
      <c r="ADN94"/>
      <c r="ADO94"/>
      <c r="ADP94"/>
      <c r="ADQ94"/>
      <c r="ADR94"/>
      <c r="ADS94"/>
      <c r="ADT94"/>
      <c r="ADU94"/>
      <c r="ADV94"/>
      <c r="ADW94"/>
      <c r="ADX94"/>
      <c r="ADY94"/>
      <c r="ADZ94"/>
      <c r="AEA94"/>
      <c r="AEB94"/>
      <c r="AEC94"/>
      <c r="AED94"/>
      <c r="AEE94"/>
      <c r="AEF94"/>
      <c r="AEG94"/>
      <c r="AEH94"/>
      <c r="AEI94"/>
      <c r="AEJ94"/>
      <c r="AEK94"/>
      <c r="AEL94"/>
      <c r="AEM94"/>
      <c r="AEN94"/>
      <c r="AEO94"/>
      <c r="AEP94"/>
      <c r="AEQ94"/>
      <c r="AER94"/>
      <c r="AES94"/>
      <c r="AET94"/>
      <c r="AEU94"/>
      <c r="AEV94"/>
      <c r="AEW94"/>
      <c r="AEX94"/>
      <c r="AEY94"/>
      <c r="AEZ94"/>
      <c r="AFA94"/>
      <c r="AFB94"/>
      <c r="AFC94"/>
      <c r="AFD94"/>
      <c r="AFE94"/>
      <c r="AFF94"/>
      <c r="AFG94"/>
      <c r="AFH94"/>
      <c r="AFI94"/>
      <c r="AFJ94"/>
      <c r="AFK94"/>
      <c r="AFL94"/>
      <c r="AFM94"/>
      <c r="AFN94"/>
      <c r="AFO94"/>
      <c r="AFP94"/>
      <c r="AFQ94"/>
      <c r="AFR94"/>
      <c r="AFS94"/>
      <c r="AFT94"/>
      <c r="AFU94"/>
      <c r="AFV94"/>
      <c r="AFW94"/>
      <c r="AFX94"/>
      <c r="AFY94"/>
      <c r="AFZ94"/>
      <c r="AGA94"/>
      <c r="AGB94"/>
      <c r="AGC94"/>
      <c r="AGD94"/>
      <c r="AGE94"/>
      <c r="AGF94"/>
      <c r="AGG94"/>
      <c r="AGH94"/>
      <c r="AGI94"/>
      <c r="AGJ94"/>
      <c r="AGK94"/>
      <c r="AGL94"/>
      <c r="AGM94"/>
      <c r="AGN94"/>
      <c r="AGO94"/>
      <c r="AGP94"/>
      <c r="AGQ94"/>
      <c r="AGR94"/>
      <c r="AGS94"/>
      <c r="AGT94"/>
      <c r="AGU94"/>
      <c r="AGV94"/>
      <c r="AGW94"/>
      <c r="AGX94"/>
      <c r="AGY94"/>
      <c r="AGZ94"/>
      <c r="AHA94"/>
      <c r="AHB94"/>
      <c r="AHC94"/>
      <c r="AHD94"/>
      <c r="AHE94"/>
      <c r="AHF94"/>
      <c r="AHG94"/>
      <c r="AHH94"/>
      <c r="AHI94"/>
      <c r="AHJ94"/>
      <c r="AHK94"/>
      <c r="AHL94"/>
      <c r="AHM94"/>
      <c r="AHN94"/>
      <c r="AHO94"/>
      <c r="AHP94"/>
      <c r="AHQ94"/>
      <c r="AHR94"/>
      <c r="AHS94"/>
      <c r="AHT94"/>
      <c r="AHU94"/>
      <c r="AHV94"/>
      <c r="AHW94"/>
      <c r="AHX94"/>
      <c r="AHY94"/>
      <c r="AHZ94"/>
      <c r="AIA94"/>
      <c r="AIB94"/>
      <c r="AIC94"/>
      <c r="AID94"/>
      <c r="AIE94"/>
      <c r="AIF94"/>
      <c r="AIG94"/>
      <c r="AIH94"/>
      <c r="AII94"/>
      <c r="AIJ94"/>
      <c r="AIK94"/>
      <c r="AIL94"/>
      <c r="AIM94"/>
      <c r="AIN94"/>
      <c r="AIO94"/>
      <c r="AIP94"/>
      <c r="AIQ94"/>
      <c r="AIR94"/>
      <c r="AIS94"/>
      <c r="AIT94"/>
      <c r="AIU94"/>
      <c r="AIV94"/>
      <c r="AIW94"/>
      <c r="AIX94"/>
      <c r="AIY94"/>
      <c r="AIZ94"/>
      <c r="AJA94"/>
      <c r="AJB94"/>
      <c r="AJC94"/>
      <c r="AJD94"/>
      <c r="AJE94"/>
      <c r="AJF94"/>
      <c r="AJG94"/>
      <c r="AJH94"/>
      <c r="AJI94"/>
      <c r="AJJ94"/>
      <c r="AJK94"/>
      <c r="AJL94"/>
      <c r="AJM94"/>
      <c r="AJN94"/>
      <c r="AJO94"/>
      <c r="AJP94"/>
      <c r="AJQ94"/>
      <c r="AJR94"/>
      <c r="AJS94"/>
      <c r="AJT94"/>
      <c r="AJU94"/>
      <c r="AJV94"/>
      <c r="AJW94"/>
      <c r="AJX94"/>
      <c r="AJY94"/>
      <c r="AJZ94"/>
      <c r="AKA94"/>
      <c r="AKB94"/>
      <c r="AKC94"/>
      <c r="AKD94"/>
      <c r="AKE94"/>
      <c r="AKF94"/>
      <c r="AKG94"/>
      <c r="AKH94"/>
      <c r="AKI94"/>
      <c r="AKJ94"/>
      <c r="AKK94"/>
      <c r="AKL94"/>
      <c r="AKM94"/>
      <c r="AKN94"/>
      <c r="AKO94"/>
      <c r="AKP94"/>
      <c r="AKQ94"/>
      <c r="AKR94"/>
      <c r="AKS94"/>
      <c r="AKT94"/>
      <c r="AKU94"/>
      <c r="AKV94"/>
      <c r="AKW94"/>
      <c r="AKX94"/>
      <c r="AKY94"/>
      <c r="AKZ94"/>
      <c r="ALA94"/>
      <c r="ALB94"/>
      <c r="ALC94"/>
      <c r="ALD94"/>
      <c r="ALE94"/>
      <c r="ALF94"/>
      <c r="ALG94"/>
      <c r="ALH94"/>
      <c r="ALI94"/>
      <c r="ALJ94"/>
      <c r="ALK94"/>
      <c r="ALL94"/>
      <c r="ALM94"/>
      <c r="ALN94"/>
      <c r="ALO94"/>
      <c r="ALP94"/>
      <c r="ALQ94"/>
      <c r="ALR94"/>
      <c r="ALS94"/>
      <c r="ALT94"/>
      <c r="ALU94"/>
      <c r="ALV94"/>
      <c r="ALW94"/>
      <c r="ALX94"/>
      <c r="ALY94"/>
      <c r="ALZ94"/>
      <c r="AMA94"/>
      <c r="AMB94"/>
      <c r="AMC94"/>
      <c r="AMD94"/>
    </row>
    <row r="95" spans="1:1018" ht="28.5" x14ac:dyDescent="0.45">
      <c r="A95" s="22" t="s">
        <v>156</v>
      </c>
      <c r="B95" s="23" t="s">
        <v>157</v>
      </c>
      <c r="C95" s="22" t="s">
        <v>15</v>
      </c>
      <c r="D95" s="22">
        <v>1</v>
      </c>
      <c r="E95" s="24">
        <v>35.86</v>
      </c>
      <c r="F95" s="24">
        <f>E95*D95</f>
        <v>35.86</v>
      </c>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c r="ADV95"/>
      <c r="ADW95"/>
      <c r="ADX95"/>
      <c r="ADY95"/>
      <c r="ADZ95"/>
      <c r="AEA95"/>
      <c r="AEB95"/>
      <c r="AEC95"/>
      <c r="AED95"/>
      <c r="AEE95"/>
      <c r="AEF95"/>
      <c r="AEG95"/>
      <c r="AEH95"/>
      <c r="AEI95"/>
      <c r="AEJ95"/>
      <c r="AEK95"/>
      <c r="AEL95"/>
      <c r="AEM95"/>
      <c r="AEN95"/>
      <c r="AEO95"/>
      <c r="AEP95"/>
      <c r="AEQ95"/>
      <c r="AER95"/>
      <c r="AES95"/>
      <c r="AET95"/>
      <c r="AEU95"/>
      <c r="AEV95"/>
      <c r="AEW95"/>
      <c r="AEX95"/>
      <c r="AEY95"/>
      <c r="AEZ95"/>
      <c r="AFA95"/>
      <c r="AFB95"/>
      <c r="AFC95"/>
      <c r="AFD95"/>
      <c r="AFE95"/>
      <c r="AFF95"/>
      <c r="AFG95"/>
      <c r="AFH95"/>
      <c r="AFI95"/>
      <c r="AFJ95"/>
      <c r="AFK95"/>
      <c r="AFL95"/>
      <c r="AFM95"/>
      <c r="AFN95"/>
      <c r="AFO95"/>
      <c r="AFP95"/>
      <c r="AFQ95"/>
      <c r="AFR95"/>
      <c r="AFS95"/>
      <c r="AFT95"/>
      <c r="AFU95"/>
      <c r="AFV95"/>
      <c r="AFW95"/>
      <c r="AFX95"/>
      <c r="AFY95"/>
      <c r="AFZ95"/>
      <c r="AGA95"/>
      <c r="AGB95"/>
      <c r="AGC95"/>
      <c r="AGD95"/>
      <c r="AGE95"/>
      <c r="AGF95"/>
      <c r="AGG95"/>
      <c r="AGH95"/>
      <c r="AGI95"/>
      <c r="AGJ95"/>
      <c r="AGK95"/>
      <c r="AGL95"/>
      <c r="AGM95"/>
      <c r="AGN95"/>
      <c r="AGO95"/>
      <c r="AGP95"/>
      <c r="AGQ95"/>
      <c r="AGR95"/>
      <c r="AGS95"/>
      <c r="AGT95"/>
      <c r="AGU95"/>
      <c r="AGV95"/>
      <c r="AGW95"/>
      <c r="AGX95"/>
      <c r="AGY95"/>
      <c r="AGZ95"/>
      <c r="AHA95"/>
      <c r="AHB95"/>
      <c r="AHC95"/>
      <c r="AHD95"/>
      <c r="AHE95"/>
      <c r="AHF95"/>
      <c r="AHG95"/>
      <c r="AHH95"/>
      <c r="AHI95"/>
      <c r="AHJ95"/>
      <c r="AHK95"/>
      <c r="AHL95"/>
      <c r="AHM95"/>
      <c r="AHN95"/>
      <c r="AHO95"/>
      <c r="AHP95"/>
      <c r="AHQ95"/>
      <c r="AHR95"/>
      <c r="AHS95"/>
      <c r="AHT95"/>
      <c r="AHU95"/>
      <c r="AHV95"/>
      <c r="AHW95"/>
      <c r="AHX95"/>
      <c r="AHY95"/>
      <c r="AHZ95"/>
      <c r="AIA95"/>
      <c r="AIB95"/>
      <c r="AIC95"/>
      <c r="AID95"/>
      <c r="AIE95"/>
      <c r="AIF95"/>
      <c r="AIG95"/>
      <c r="AIH95"/>
      <c r="AII95"/>
      <c r="AIJ95"/>
      <c r="AIK95"/>
      <c r="AIL95"/>
      <c r="AIM95"/>
      <c r="AIN95"/>
      <c r="AIO95"/>
      <c r="AIP95"/>
      <c r="AIQ95"/>
      <c r="AIR95"/>
      <c r="AIS95"/>
      <c r="AIT95"/>
      <c r="AIU95"/>
      <c r="AIV95"/>
      <c r="AIW95"/>
      <c r="AIX95"/>
      <c r="AIY95"/>
      <c r="AIZ95"/>
      <c r="AJA95"/>
      <c r="AJB95"/>
      <c r="AJC95"/>
      <c r="AJD95"/>
      <c r="AJE95"/>
      <c r="AJF95"/>
      <c r="AJG95"/>
      <c r="AJH95"/>
      <c r="AJI95"/>
      <c r="AJJ95"/>
      <c r="AJK95"/>
      <c r="AJL95"/>
      <c r="AJM95"/>
      <c r="AJN95"/>
      <c r="AJO95"/>
      <c r="AJP95"/>
      <c r="AJQ95"/>
      <c r="AJR95"/>
      <c r="AJS95"/>
      <c r="AJT95"/>
      <c r="AJU95"/>
      <c r="AJV95"/>
      <c r="AJW95"/>
      <c r="AJX95"/>
      <c r="AJY95"/>
      <c r="AJZ95"/>
      <c r="AKA95"/>
      <c r="AKB95"/>
      <c r="AKC95"/>
      <c r="AKD95"/>
      <c r="AKE95"/>
      <c r="AKF95"/>
      <c r="AKG95"/>
      <c r="AKH95"/>
      <c r="AKI95"/>
      <c r="AKJ95"/>
      <c r="AKK95"/>
      <c r="AKL95"/>
      <c r="AKM95"/>
      <c r="AKN95"/>
      <c r="AKO95"/>
      <c r="AKP95"/>
      <c r="AKQ95"/>
      <c r="AKR95"/>
      <c r="AKS95"/>
      <c r="AKT95"/>
      <c r="AKU95"/>
      <c r="AKV95"/>
      <c r="AKW95"/>
      <c r="AKX95"/>
      <c r="AKY95"/>
      <c r="AKZ95"/>
      <c r="ALA95"/>
      <c r="ALB95"/>
      <c r="ALC95"/>
      <c r="ALD95"/>
      <c r="ALE95"/>
      <c r="ALF95"/>
      <c r="ALG95"/>
      <c r="ALH95"/>
      <c r="ALI95"/>
      <c r="ALJ95"/>
      <c r="ALK95"/>
      <c r="ALL95"/>
      <c r="ALM95"/>
      <c r="ALN95"/>
      <c r="ALO95"/>
      <c r="ALP95"/>
      <c r="ALQ95"/>
      <c r="ALR95"/>
      <c r="ALS95"/>
      <c r="ALT95"/>
      <c r="ALU95"/>
      <c r="ALV95"/>
      <c r="ALW95"/>
      <c r="ALX95"/>
      <c r="ALY95"/>
      <c r="ALZ95"/>
      <c r="AMA95"/>
      <c r="AMB95"/>
      <c r="AMC95"/>
      <c r="AMD95"/>
    </row>
    <row r="96" spans="1:1018" ht="14.25" x14ac:dyDescent="0.45">
      <c r="A96" s="22" t="s">
        <v>158</v>
      </c>
      <c r="B96" s="23" t="s">
        <v>19</v>
      </c>
      <c r="C96" s="22" t="s">
        <v>15</v>
      </c>
      <c r="D96" s="22">
        <v>1</v>
      </c>
      <c r="E96" s="24">
        <v>48.03</v>
      </c>
      <c r="F96" s="24">
        <f>E96*D96</f>
        <v>48.03</v>
      </c>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row>
    <row r="97" spans="1:1018" ht="14.25" x14ac:dyDescent="0.45">
      <c r="A97" s="22" t="s">
        <v>159</v>
      </c>
      <c r="B97" s="23" t="s">
        <v>160</v>
      </c>
      <c r="C97" s="22" t="s">
        <v>15</v>
      </c>
      <c r="D97" s="22">
        <v>1</v>
      </c>
      <c r="E97" s="24">
        <v>421.70666666666665</v>
      </c>
      <c r="F97" s="24">
        <f>E97*D97</f>
        <v>421.70666666666665</v>
      </c>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row>
    <row r="98" spans="1:1018" ht="14.25" x14ac:dyDescent="0.45">
      <c r="A98" s="22" t="s">
        <v>161</v>
      </c>
      <c r="B98" s="23" t="s">
        <v>162</v>
      </c>
      <c r="C98" s="22" t="s">
        <v>15</v>
      </c>
      <c r="D98" s="22">
        <v>1</v>
      </c>
      <c r="E98" s="24">
        <v>63.763333333333343</v>
      </c>
      <c r="F98" s="24">
        <f>E98*D98</f>
        <v>63.763333333333343</v>
      </c>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row>
    <row r="99" spans="1:1018" ht="14.25" x14ac:dyDescent="0.45">
      <c r="A99" s="22" t="s">
        <v>163</v>
      </c>
      <c r="B99" s="23" t="s">
        <v>164</v>
      </c>
      <c r="C99" s="22" t="s">
        <v>15</v>
      </c>
      <c r="D99" s="22">
        <v>1</v>
      </c>
      <c r="E99" s="24">
        <v>148.08333333333334</v>
      </c>
      <c r="F99" s="24">
        <f>E99*D99</f>
        <v>148.08333333333334</v>
      </c>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row>
    <row r="100" spans="1:1018" ht="14.25" x14ac:dyDescent="0.45">
      <c r="A100" s="22" t="s">
        <v>165</v>
      </c>
      <c r="B100" s="23" t="s">
        <v>166</v>
      </c>
      <c r="C100" s="22" t="s">
        <v>15</v>
      </c>
      <c r="D100" s="22">
        <v>1</v>
      </c>
      <c r="E100" s="24">
        <v>102.90000000000002</v>
      </c>
      <c r="F100" s="24">
        <f>E100*D100</f>
        <v>102.90000000000002</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row>
    <row r="101" spans="1:1018" ht="28.5" x14ac:dyDescent="0.45">
      <c r="A101" s="22" t="s">
        <v>167</v>
      </c>
      <c r="B101" s="23" t="s">
        <v>168</v>
      </c>
      <c r="C101" s="22" t="s">
        <v>15</v>
      </c>
      <c r="D101" s="22">
        <v>1</v>
      </c>
      <c r="E101" s="24">
        <v>207.34333333333333</v>
      </c>
      <c r="F101" s="24">
        <f>E101*D101</f>
        <v>207.34333333333333</v>
      </c>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c r="ADV101"/>
      <c r="ADW101"/>
      <c r="ADX101"/>
      <c r="ADY101"/>
      <c r="ADZ101"/>
      <c r="AEA101"/>
      <c r="AEB101"/>
      <c r="AEC101"/>
      <c r="AED101"/>
      <c r="AEE101"/>
      <c r="AEF101"/>
      <c r="AEG101"/>
      <c r="AEH101"/>
      <c r="AEI101"/>
      <c r="AEJ101"/>
      <c r="AEK101"/>
      <c r="AEL101"/>
      <c r="AEM101"/>
      <c r="AEN101"/>
      <c r="AEO101"/>
      <c r="AEP101"/>
      <c r="AEQ101"/>
      <c r="AER101"/>
      <c r="AES101"/>
      <c r="AET101"/>
      <c r="AEU101"/>
      <c r="AEV101"/>
      <c r="AEW101"/>
      <c r="AEX101"/>
      <c r="AEY101"/>
      <c r="AEZ101"/>
      <c r="AFA101"/>
      <c r="AFB101"/>
      <c r="AFC101"/>
      <c r="AFD101"/>
      <c r="AFE101"/>
      <c r="AFF101"/>
      <c r="AFG101"/>
      <c r="AFH101"/>
      <c r="AFI101"/>
      <c r="AFJ101"/>
      <c r="AFK101"/>
      <c r="AFL101"/>
      <c r="AFM101"/>
      <c r="AFN101"/>
      <c r="AFO101"/>
      <c r="AFP101"/>
      <c r="AFQ101"/>
      <c r="AFR101"/>
      <c r="AFS101"/>
      <c r="AFT101"/>
      <c r="AFU101"/>
      <c r="AFV101"/>
      <c r="AFW101"/>
      <c r="AFX101"/>
      <c r="AFY101"/>
      <c r="AFZ101"/>
      <c r="AGA101"/>
      <c r="AGB101"/>
      <c r="AGC101"/>
      <c r="AGD101"/>
      <c r="AGE101"/>
      <c r="AGF101"/>
      <c r="AGG101"/>
      <c r="AGH101"/>
      <c r="AGI101"/>
      <c r="AGJ101"/>
      <c r="AGK101"/>
      <c r="AGL101"/>
      <c r="AGM101"/>
      <c r="AGN101"/>
      <c r="AGO101"/>
      <c r="AGP101"/>
      <c r="AGQ101"/>
      <c r="AGR101"/>
      <c r="AGS101"/>
      <c r="AGT101"/>
      <c r="AGU101"/>
      <c r="AGV101"/>
      <c r="AGW101"/>
      <c r="AGX101"/>
      <c r="AGY101"/>
      <c r="AGZ101"/>
      <c r="AHA101"/>
      <c r="AHB101"/>
      <c r="AHC101"/>
      <c r="AHD101"/>
      <c r="AHE101"/>
      <c r="AHF101"/>
      <c r="AHG101"/>
      <c r="AHH101"/>
      <c r="AHI101"/>
      <c r="AHJ101"/>
      <c r="AHK101"/>
      <c r="AHL101"/>
      <c r="AHM101"/>
      <c r="AHN101"/>
      <c r="AHO101"/>
      <c r="AHP101"/>
      <c r="AHQ101"/>
      <c r="AHR101"/>
      <c r="AHS101"/>
      <c r="AHT101"/>
      <c r="AHU101"/>
      <c r="AHV101"/>
      <c r="AHW101"/>
      <c r="AHX101"/>
      <c r="AHY101"/>
      <c r="AHZ101"/>
      <c r="AIA101"/>
      <c r="AIB101"/>
      <c r="AIC101"/>
      <c r="AID101"/>
      <c r="AIE101"/>
      <c r="AIF101"/>
      <c r="AIG101"/>
      <c r="AIH101"/>
      <c r="AII101"/>
      <c r="AIJ101"/>
      <c r="AIK101"/>
      <c r="AIL101"/>
      <c r="AIM101"/>
      <c r="AIN101"/>
      <c r="AIO101"/>
      <c r="AIP101"/>
      <c r="AIQ101"/>
      <c r="AIR101"/>
      <c r="AIS101"/>
      <c r="AIT101"/>
      <c r="AIU101"/>
      <c r="AIV101"/>
      <c r="AIW101"/>
      <c r="AIX101"/>
      <c r="AIY101"/>
      <c r="AIZ101"/>
      <c r="AJA101"/>
      <c r="AJB101"/>
      <c r="AJC101"/>
      <c r="AJD101"/>
      <c r="AJE101"/>
      <c r="AJF101"/>
      <c r="AJG101"/>
      <c r="AJH101"/>
      <c r="AJI101"/>
      <c r="AJJ101"/>
      <c r="AJK101"/>
      <c r="AJL101"/>
      <c r="AJM101"/>
      <c r="AJN101"/>
      <c r="AJO101"/>
      <c r="AJP101"/>
      <c r="AJQ101"/>
      <c r="AJR101"/>
      <c r="AJS101"/>
      <c r="AJT101"/>
      <c r="AJU101"/>
      <c r="AJV101"/>
      <c r="AJW101"/>
      <c r="AJX101"/>
      <c r="AJY101"/>
      <c r="AJZ101"/>
      <c r="AKA101"/>
      <c r="AKB101"/>
      <c r="AKC101"/>
      <c r="AKD101"/>
      <c r="AKE101"/>
      <c r="AKF101"/>
      <c r="AKG101"/>
      <c r="AKH101"/>
      <c r="AKI101"/>
      <c r="AKJ101"/>
      <c r="AKK101"/>
      <c r="AKL101"/>
      <c r="AKM101"/>
      <c r="AKN101"/>
      <c r="AKO101"/>
      <c r="AKP101"/>
      <c r="AKQ101"/>
      <c r="AKR101"/>
      <c r="AKS101"/>
      <c r="AKT101"/>
      <c r="AKU101"/>
      <c r="AKV101"/>
      <c r="AKW101"/>
      <c r="AKX101"/>
      <c r="AKY101"/>
      <c r="AKZ101"/>
      <c r="ALA101"/>
      <c r="ALB101"/>
      <c r="ALC101"/>
      <c r="ALD101"/>
      <c r="ALE101"/>
      <c r="ALF101"/>
      <c r="ALG101"/>
      <c r="ALH101"/>
      <c r="ALI101"/>
      <c r="ALJ101"/>
      <c r="ALK101"/>
      <c r="ALL101"/>
      <c r="ALM101"/>
      <c r="ALN101"/>
      <c r="ALO101"/>
      <c r="ALP101"/>
      <c r="ALQ101"/>
      <c r="ALR101"/>
      <c r="ALS101"/>
      <c r="ALT101"/>
      <c r="ALU101"/>
      <c r="ALV101"/>
      <c r="ALW101"/>
      <c r="ALX101"/>
      <c r="ALY101"/>
      <c r="ALZ101"/>
      <c r="AMA101"/>
      <c r="AMB101"/>
      <c r="AMC101"/>
      <c r="AMD101"/>
    </row>
    <row r="102" spans="1:1018" ht="28.5" x14ac:dyDescent="0.45">
      <c r="A102" s="22" t="s">
        <v>169</v>
      </c>
      <c r="B102" s="23" t="s">
        <v>170</v>
      </c>
      <c r="C102" s="22" t="s">
        <v>15</v>
      </c>
      <c r="D102" s="22">
        <v>1</v>
      </c>
      <c r="E102" s="24">
        <v>238.30333333333331</v>
      </c>
      <c r="F102" s="24">
        <f>E102*D102</f>
        <v>238.30333333333331</v>
      </c>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c r="ADV102"/>
      <c r="ADW102"/>
      <c r="ADX102"/>
      <c r="ADY102"/>
      <c r="ADZ102"/>
      <c r="AEA102"/>
      <c r="AEB102"/>
      <c r="AEC102"/>
      <c r="AED102"/>
      <c r="AEE102"/>
      <c r="AEF102"/>
      <c r="AEG102"/>
      <c r="AEH102"/>
      <c r="AEI102"/>
      <c r="AEJ102"/>
      <c r="AEK102"/>
      <c r="AEL102"/>
      <c r="AEM102"/>
      <c r="AEN102"/>
      <c r="AEO102"/>
      <c r="AEP102"/>
      <c r="AEQ102"/>
      <c r="AER102"/>
      <c r="AES102"/>
      <c r="AET102"/>
      <c r="AEU102"/>
      <c r="AEV102"/>
      <c r="AEW102"/>
      <c r="AEX102"/>
      <c r="AEY102"/>
      <c r="AEZ102"/>
      <c r="AFA102"/>
      <c r="AFB102"/>
      <c r="AFC102"/>
      <c r="AFD102"/>
      <c r="AFE102"/>
      <c r="AFF102"/>
      <c r="AFG102"/>
      <c r="AFH102"/>
      <c r="AFI102"/>
      <c r="AFJ102"/>
      <c r="AFK102"/>
      <c r="AFL102"/>
      <c r="AFM102"/>
      <c r="AFN102"/>
      <c r="AFO102"/>
      <c r="AFP102"/>
      <c r="AFQ102"/>
      <c r="AFR102"/>
      <c r="AFS102"/>
      <c r="AFT102"/>
      <c r="AFU102"/>
      <c r="AFV102"/>
      <c r="AFW102"/>
      <c r="AFX102"/>
      <c r="AFY102"/>
      <c r="AFZ102"/>
      <c r="AGA102"/>
      <c r="AGB102"/>
      <c r="AGC102"/>
      <c r="AGD102"/>
      <c r="AGE102"/>
      <c r="AGF102"/>
      <c r="AGG102"/>
      <c r="AGH102"/>
      <c r="AGI102"/>
      <c r="AGJ102"/>
      <c r="AGK102"/>
      <c r="AGL102"/>
      <c r="AGM102"/>
      <c r="AGN102"/>
      <c r="AGO102"/>
      <c r="AGP102"/>
      <c r="AGQ102"/>
      <c r="AGR102"/>
      <c r="AGS102"/>
      <c r="AGT102"/>
      <c r="AGU102"/>
      <c r="AGV102"/>
      <c r="AGW102"/>
      <c r="AGX102"/>
      <c r="AGY102"/>
      <c r="AGZ102"/>
      <c r="AHA102"/>
      <c r="AHB102"/>
      <c r="AHC102"/>
      <c r="AHD102"/>
      <c r="AHE102"/>
      <c r="AHF102"/>
      <c r="AHG102"/>
      <c r="AHH102"/>
      <c r="AHI102"/>
      <c r="AHJ102"/>
      <c r="AHK102"/>
      <c r="AHL102"/>
      <c r="AHM102"/>
      <c r="AHN102"/>
      <c r="AHO102"/>
      <c r="AHP102"/>
      <c r="AHQ102"/>
      <c r="AHR102"/>
      <c r="AHS102"/>
      <c r="AHT102"/>
      <c r="AHU102"/>
      <c r="AHV102"/>
      <c r="AHW102"/>
      <c r="AHX102"/>
      <c r="AHY102"/>
      <c r="AHZ102"/>
      <c r="AIA102"/>
      <c r="AIB102"/>
      <c r="AIC102"/>
      <c r="AID102"/>
      <c r="AIE102"/>
      <c r="AIF102"/>
      <c r="AIG102"/>
      <c r="AIH102"/>
      <c r="AII102"/>
      <c r="AIJ102"/>
      <c r="AIK102"/>
      <c r="AIL102"/>
      <c r="AIM102"/>
      <c r="AIN102"/>
      <c r="AIO102"/>
      <c r="AIP102"/>
      <c r="AIQ102"/>
      <c r="AIR102"/>
      <c r="AIS102"/>
      <c r="AIT102"/>
      <c r="AIU102"/>
      <c r="AIV102"/>
      <c r="AIW102"/>
      <c r="AIX102"/>
      <c r="AIY102"/>
      <c r="AIZ102"/>
      <c r="AJA102"/>
      <c r="AJB102"/>
      <c r="AJC102"/>
      <c r="AJD102"/>
      <c r="AJE102"/>
      <c r="AJF102"/>
      <c r="AJG102"/>
      <c r="AJH102"/>
      <c r="AJI102"/>
      <c r="AJJ102"/>
      <c r="AJK102"/>
      <c r="AJL102"/>
      <c r="AJM102"/>
      <c r="AJN102"/>
      <c r="AJO102"/>
      <c r="AJP102"/>
      <c r="AJQ102"/>
      <c r="AJR102"/>
      <c r="AJS102"/>
      <c r="AJT102"/>
      <c r="AJU102"/>
      <c r="AJV102"/>
      <c r="AJW102"/>
      <c r="AJX102"/>
      <c r="AJY102"/>
      <c r="AJZ102"/>
      <c r="AKA102"/>
      <c r="AKB102"/>
      <c r="AKC102"/>
      <c r="AKD102"/>
      <c r="AKE102"/>
      <c r="AKF102"/>
      <c r="AKG102"/>
      <c r="AKH102"/>
      <c r="AKI102"/>
      <c r="AKJ102"/>
      <c r="AKK102"/>
      <c r="AKL102"/>
      <c r="AKM102"/>
      <c r="AKN102"/>
      <c r="AKO102"/>
      <c r="AKP102"/>
      <c r="AKQ102"/>
      <c r="AKR102"/>
      <c r="AKS102"/>
      <c r="AKT102"/>
      <c r="AKU102"/>
      <c r="AKV102"/>
      <c r="AKW102"/>
      <c r="AKX102"/>
      <c r="AKY102"/>
      <c r="AKZ102"/>
      <c r="ALA102"/>
      <c r="ALB102"/>
      <c r="ALC102"/>
      <c r="ALD102"/>
      <c r="ALE102"/>
      <c r="ALF102"/>
      <c r="ALG102"/>
      <c r="ALH102"/>
      <c r="ALI102"/>
      <c r="ALJ102"/>
      <c r="ALK102"/>
      <c r="ALL102"/>
      <c r="ALM102"/>
      <c r="ALN102"/>
      <c r="ALO102"/>
      <c r="ALP102"/>
      <c r="ALQ102"/>
      <c r="ALR102"/>
      <c r="ALS102"/>
      <c r="ALT102"/>
      <c r="ALU102"/>
      <c r="ALV102"/>
      <c r="ALW102"/>
      <c r="ALX102"/>
      <c r="ALY102"/>
      <c r="ALZ102"/>
      <c r="AMA102"/>
      <c r="AMB102"/>
      <c r="AMC102"/>
      <c r="AMD102"/>
    </row>
    <row r="103" spans="1:1018" ht="14.25" x14ac:dyDescent="0.45">
      <c r="A103" s="22" t="s">
        <v>171</v>
      </c>
      <c r="B103" s="23" t="s">
        <v>140</v>
      </c>
      <c r="C103" s="22" t="s">
        <v>15</v>
      </c>
      <c r="D103" s="22">
        <v>1</v>
      </c>
      <c r="E103" s="24">
        <v>84.95</v>
      </c>
      <c r="F103" s="24">
        <f>E103*D103</f>
        <v>84.95</v>
      </c>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c r="ADV103"/>
      <c r="ADW103"/>
      <c r="ADX103"/>
      <c r="ADY103"/>
      <c r="ADZ103"/>
      <c r="AEA103"/>
      <c r="AEB103"/>
      <c r="AEC103"/>
      <c r="AED103"/>
      <c r="AEE103"/>
      <c r="AEF103"/>
      <c r="AEG103"/>
      <c r="AEH103"/>
      <c r="AEI103"/>
      <c r="AEJ103"/>
      <c r="AEK103"/>
      <c r="AEL103"/>
      <c r="AEM103"/>
      <c r="AEN103"/>
      <c r="AEO103"/>
      <c r="AEP103"/>
      <c r="AEQ103"/>
      <c r="AER103"/>
      <c r="AES103"/>
      <c r="AET103"/>
      <c r="AEU103"/>
      <c r="AEV103"/>
      <c r="AEW103"/>
      <c r="AEX103"/>
      <c r="AEY103"/>
      <c r="AEZ103"/>
      <c r="AFA103"/>
      <c r="AFB103"/>
      <c r="AFC103"/>
      <c r="AFD103"/>
      <c r="AFE103"/>
      <c r="AFF103"/>
      <c r="AFG103"/>
      <c r="AFH103"/>
      <c r="AFI103"/>
      <c r="AFJ103"/>
      <c r="AFK103"/>
      <c r="AFL103"/>
      <c r="AFM103"/>
      <c r="AFN103"/>
      <c r="AFO103"/>
      <c r="AFP103"/>
      <c r="AFQ103"/>
      <c r="AFR103"/>
      <c r="AFS103"/>
      <c r="AFT103"/>
      <c r="AFU103"/>
      <c r="AFV103"/>
      <c r="AFW103"/>
      <c r="AFX103"/>
      <c r="AFY103"/>
      <c r="AFZ103"/>
      <c r="AGA103"/>
      <c r="AGB103"/>
      <c r="AGC103"/>
      <c r="AGD103"/>
      <c r="AGE103"/>
      <c r="AGF103"/>
      <c r="AGG103"/>
      <c r="AGH103"/>
      <c r="AGI103"/>
      <c r="AGJ103"/>
      <c r="AGK103"/>
      <c r="AGL103"/>
      <c r="AGM103"/>
      <c r="AGN103"/>
      <c r="AGO103"/>
      <c r="AGP103"/>
      <c r="AGQ103"/>
      <c r="AGR103"/>
      <c r="AGS103"/>
      <c r="AGT103"/>
      <c r="AGU103"/>
      <c r="AGV103"/>
      <c r="AGW103"/>
      <c r="AGX103"/>
      <c r="AGY103"/>
      <c r="AGZ103"/>
      <c r="AHA103"/>
      <c r="AHB103"/>
      <c r="AHC103"/>
      <c r="AHD103"/>
      <c r="AHE103"/>
      <c r="AHF103"/>
      <c r="AHG103"/>
      <c r="AHH103"/>
      <c r="AHI103"/>
      <c r="AHJ103"/>
      <c r="AHK103"/>
      <c r="AHL103"/>
      <c r="AHM103"/>
      <c r="AHN103"/>
      <c r="AHO103"/>
      <c r="AHP103"/>
      <c r="AHQ103"/>
      <c r="AHR103"/>
      <c r="AHS103"/>
      <c r="AHT103"/>
      <c r="AHU103"/>
      <c r="AHV103"/>
      <c r="AHW103"/>
      <c r="AHX103"/>
      <c r="AHY103"/>
      <c r="AHZ103"/>
      <c r="AIA103"/>
      <c r="AIB103"/>
      <c r="AIC103"/>
      <c r="AID103"/>
      <c r="AIE103"/>
      <c r="AIF103"/>
      <c r="AIG103"/>
      <c r="AIH103"/>
      <c r="AII103"/>
      <c r="AIJ103"/>
      <c r="AIK103"/>
      <c r="AIL103"/>
      <c r="AIM103"/>
      <c r="AIN103"/>
      <c r="AIO103"/>
      <c r="AIP103"/>
      <c r="AIQ103"/>
      <c r="AIR103"/>
      <c r="AIS103"/>
      <c r="AIT103"/>
      <c r="AIU103"/>
      <c r="AIV103"/>
      <c r="AIW103"/>
      <c r="AIX103"/>
      <c r="AIY103"/>
      <c r="AIZ103"/>
      <c r="AJA103"/>
      <c r="AJB103"/>
      <c r="AJC103"/>
      <c r="AJD103"/>
      <c r="AJE103"/>
      <c r="AJF103"/>
      <c r="AJG103"/>
      <c r="AJH103"/>
      <c r="AJI103"/>
      <c r="AJJ103"/>
      <c r="AJK103"/>
      <c r="AJL103"/>
      <c r="AJM103"/>
      <c r="AJN103"/>
      <c r="AJO103"/>
      <c r="AJP103"/>
      <c r="AJQ103"/>
      <c r="AJR103"/>
      <c r="AJS103"/>
      <c r="AJT103"/>
      <c r="AJU103"/>
      <c r="AJV103"/>
      <c r="AJW103"/>
      <c r="AJX103"/>
      <c r="AJY103"/>
      <c r="AJZ103"/>
      <c r="AKA103"/>
      <c r="AKB103"/>
      <c r="AKC103"/>
      <c r="AKD103"/>
      <c r="AKE103"/>
      <c r="AKF103"/>
      <c r="AKG103"/>
      <c r="AKH103"/>
      <c r="AKI103"/>
      <c r="AKJ103"/>
      <c r="AKK103"/>
      <c r="AKL103"/>
      <c r="AKM103"/>
      <c r="AKN103"/>
      <c r="AKO103"/>
      <c r="AKP103"/>
      <c r="AKQ103"/>
      <c r="AKR103"/>
      <c r="AKS103"/>
      <c r="AKT103"/>
      <c r="AKU103"/>
      <c r="AKV103"/>
      <c r="AKW103"/>
      <c r="AKX103"/>
      <c r="AKY103"/>
      <c r="AKZ103"/>
      <c r="ALA103"/>
      <c r="ALB103"/>
      <c r="ALC103"/>
      <c r="ALD103"/>
      <c r="ALE103"/>
      <c r="ALF103"/>
      <c r="ALG103"/>
      <c r="ALH103"/>
      <c r="ALI103"/>
      <c r="ALJ103"/>
      <c r="ALK103"/>
      <c r="ALL103"/>
      <c r="ALM103"/>
      <c r="ALN103"/>
      <c r="ALO103"/>
      <c r="ALP103"/>
      <c r="ALQ103"/>
      <c r="ALR103"/>
      <c r="ALS103"/>
      <c r="ALT103"/>
      <c r="ALU103"/>
      <c r="ALV103"/>
      <c r="ALW103"/>
      <c r="ALX103"/>
      <c r="ALY103"/>
      <c r="ALZ103"/>
      <c r="AMA103"/>
      <c r="AMB103"/>
      <c r="AMC103"/>
      <c r="AMD103"/>
    </row>
    <row r="104" spans="1:1018" ht="42.75" x14ac:dyDescent="0.45">
      <c r="A104" s="22" t="s">
        <v>172</v>
      </c>
      <c r="B104" s="23" t="s">
        <v>173</v>
      </c>
      <c r="C104" s="22" t="s">
        <v>15</v>
      </c>
      <c r="D104" s="22">
        <v>1</v>
      </c>
      <c r="E104" s="24">
        <v>188.54666666666665</v>
      </c>
      <c r="F104" s="24">
        <f>E104*D104</f>
        <v>188.54666666666665</v>
      </c>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c r="MA104"/>
      <c r="MB104"/>
      <c r="MC104"/>
      <c r="MD104"/>
      <c r="ME104"/>
      <c r="MF104"/>
      <c r="MG104"/>
      <c r="MH104"/>
      <c r="MI104"/>
      <c r="MJ104"/>
      <c r="MK104"/>
      <c r="ML104"/>
      <c r="MM104"/>
      <c r="MN104"/>
      <c r="MO104"/>
      <c r="MP104"/>
      <c r="MQ104"/>
      <c r="MR104"/>
      <c r="MS104"/>
      <c r="MT104"/>
      <c r="MU104"/>
      <c r="MV104"/>
      <c r="MW104"/>
      <c r="MX104"/>
      <c r="MY104"/>
      <c r="MZ104"/>
      <c r="NA104"/>
      <c r="NB104"/>
      <c r="NC104"/>
      <c r="ND104"/>
      <c r="NE104"/>
      <c r="NF104"/>
      <c r="NG104"/>
      <c r="NH104"/>
      <c r="NI104"/>
      <c r="NJ104"/>
      <c r="NK104"/>
      <c r="NL104"/>
      <c r="NM104"/>
      <c r="NN104"/>
      <c r="NO104"/>
      <c r="NP104"/>
      <c r="NQ104"/>
      <c r="NR104"/>
      <c r="NS104"/>
      <c r="NT104"/>
      <c r="NU104"/>
      <c r="NV104"/>
      <c r="NW104"/>
      <c r="NX104"/>
      <c r="NY104"/>
      <c r="NZ104"/>
      <c r="OA104"/>
      <c r="OB104"/>
      <c r="OC104"/>
      <c r="OD104"/>
      <c r="OE104"/>
      <c r="OF104"/>
      <c r="OG104"/>
      <c r="OH104"/>
      <c r="OI104"/>
      <c r="OJ104"/>
      <c r="OK104"/>
      <c r="OL104"/>
      <c r="OM104"/>
      <c r="ON104"/>
      <c r="OO104"/>
      <c r="OP104"/>
      <c r="OQ104"/>
      <c r="OR104"/>
      <c r="OS104"/>
      <c r="OT104"/>
      <c r="OU104"/>
      <c r="OV104"/>
      <c r="OW104"/>
      <c r="OX104"/>
      <c r="OY104"/>
      <c r="OZ104"/>
      <c r="PA104"/>
      <c r="PB104"/>
      <c r="PC104"/>
      <c r="PD104"/>
      <c r="PE104"/>
      <c r="PF104"/>
      <c r="PG104"/>
      <c r="PH104"/>
      <c r="PI104"/>
      <c r="PJ104"/>
      <c r="PK104"/>
      <c r="PL104"/>
      <c r="PM104"/>
      <c r="PN104"/>
      <c r="PO104"/>
      <c r="PP104"/>
      <c r="PQ104"/>
      <c r="PR104"/>
      <c r="PS104"/>
      <c r="PT104"/>
      <c r="PU104"/>
      <c r="PV104"/>
      <c r="PW104"/>
      <c r="PX104"/>
      <c r="PY104"/>
      <c r="PZ104"/>
      <c r="QA104"/>
      <c r="QB104"/>
      <c r="QC104"/>
      <c r="QD104"/>
      <c r="QE104"/>
      <c r="QF104"/>
      <c r="QG104"/>
      <c r="QH104"/>
      <c r="QI104"/>
      <c r="QJ104"/>
      <c r="QK104"/>
      <c r="QL104"/>
      <c r="QM104"/>
      <c r="QN104"/>
      <c r="QO104"/>
      <c r="QP104"/>
      <c r="QQ104"/>
      <c r="QR104"/>
      <c r="QS104"/>
      <c r="QT104"/>
      <c r="QU104"/>
      <c r="QV104"/>
      <c r="QW104"/>
      <c r="QX104"/>
      <c r="QY104"/>
      <c r="QZ104"/>
      <c r="RA104"/>
      <c r="RB104"/>
      <c r="RC104"/>
      <c r="RD104"/>
      <c r="RE104"/>
      <c r="RF104"/>
      <c r="RG104"/>
      <c r="RH104"/>
      <c r="RI104"/>
      <c r="RJ104"/>
      <c r="RK104"/>
      <c r="RL104"/>
      <c r="RM104"/>
      <c r="RN104"/>
      <c r="RO104"/>
      <c r="RP104"/>
      <c r="RQ104"/>
      <c r="RR104"/>
      <c r="RS104"/>
      <c r="RT104"/>
      <c r="RU104"/>
      <c r="RV104"/>
      <c r="RW104"/>
      <c r="RX104"/>
      <c r="RY104"/>
      <c r="RZ104"/>
      <c r="SA104"/>
      <c r="SB104"/>
      <c r="SC104"/>
      <c r="SD104"/>
      <c r="SE104"/>
      <c r="SF104"/>
      <c r="SG104"/>
      <c r="SH104"/>
      <c r="SI104"/>
      <c r="SJ104"/>
      <c r="SK104"/>
      <c r="SL104"/>
      <c r="SM104"/>
      <c r="SN104"/>
      <c r="SO104"/>
      <c r="SP104"/>
      <c r="SQ104"/>
      <c r="SR104"/>
      <c r="SS104"/>
      <c r="ST104"/>
      <c r="SU104"/>
      <c r="SV104"/>
      <c r="SW104"/>
      <c r="SX104"/>
      <c r="SY104"/>
      <c r="SZ104"/>
      <c r="TA104"/>
      <c r="TB104"/>
      <c r="TC104"/>
      <c r="TD104"/>
      <c r="TE104"/>
      <c r="TF104"/>
      <c r="TG104"/>
      <c r="TH104"/>
      <c r="TI104"/>
      <c r="TJ104"/>
      <c r="TK104"/>
      <c r="TL104"/>
      <c r="TM104"/>
      <c r="TN104"/>
      <c r="TO104"/>
      <c r="TP104"/>
      <c r="TQ104"/>
      <c r="TR104"/>
      <c r="TS104"/>
      <c r="TT104"/>
      <c r="TU104"/>
      <c r="TV104"/>
      <c r="TW104"/>
      <c r="TX104"/>
      <c r="TY104"/>
      <c r="TZ104"/>
      <c r="UA104"/>
      <c r="UB104"/>
      <c r="UC104"/>
      <c r="UD104"/>
      <c r="UE104"/>
      <c r="UF104"/>
      <c r="UG104"/>
      <c r="UH104"/>
      <c r="UI104"/>
      <c r="UJ104"/>
      <c r="UK104"/>
      <c r="UL104"/>
      <c r="UM104"/>
      <c r="UN104"/>
      <c r="UO104"/>
      <c r="UP104"/>
      <c r="UQ104"/>
      <c r="UR104"/>
      <c r="US104"/>
      <c r="UT104"/>
      <c r="UU104"/>
      <c r="UV104"/>
      <c r="UW104"/>
      <c r="UX104"/>
      <c r="UY104"/>
      <c r="UZ104"/>
      <c r="VA104"/>
      <c r="VB104"/>
      <c r="VC104"/>
      <c r="VD104"/>
      <c r="VE104"/>
      <c r="VF104"/>
      <c r="VG104"/>
      <c r="VH104"/>
      <c r="VI104"/>
      <c r="VJ104"/>
      <c r="VK104"/>
      <c r="VL104"/>
      <c r="VM104"/>
      <c r="VN104"/>
      <c r="VO104"/>
      <c r="VP104"/>
      <c r="VQ104"/>
      <c r="VR104"/>
      <c r="VS104"/>
      <c r="VT104"/>
      <c r="VU104"/>
      <c r="VV104"/>
      <c r="VW104"/>
      <c r="VX104"/>
      <c r="VY104"/>
      <c r="VZ104"/>
      <c r="WA104"/>
      <c r="WB104"/>
      <c r="WC104"/>
      <c r="WD104"/>
      <c r="WE104"/>
      <c r="WF104"/>
      <c r="WG104"/>
      <c r="WH104"/>
      <c r="WI104"/>
      <c r="WJ104"/>
      <c r="WK104"/>
      <c r="WL104"/>
      <c r="WM104"/>
      <c r="WN104"/>
      <c r="WO104"/>
      <c r="WP104"/>
      <c r="WQ104"/>
      <c r="WR104"/>
      <c r="WS104"/>
      <c r="WT104"/>
      <c r="WU104"/>
      <c r="WV104"/>
      <c r="WW104"/>
      <c r="WX104"/>
      <c r="WY104"/>
      <c r="WZ104"/>
      <c r="XA104"/>
      <c r="XB104"/>
      <c r="XC104"/>
      <c r="XD104"/>
      <c r="XE104"/>
      <c r="XF104"/>
      <c r="XG104"/>
      <c r="XH104"/>
      <c r="XI104"/>
      <c r="XJ104"/>
      <c r="XK104"/>
      <c r="XL104"/>
      <c r="XM104"/>
      <c r="XN104"/>
      <c r="XO104"/>
      <c r="XP104"/>
      <c r="XQ104"/>
      <c r="XR104"/>
      <c r="XS104"/>
      <c r="XT104"/>
      <c r="XU104"/>
      <c r="XV104"/>
      <c r="XW104"/>
      <c r="XX104"/>
      <c r="XY104"/>
      <c r="XZ104"/>
      <c r="YA104"/>
      <c r="YB104"/>
      <c r="YC104"/>
      <c r="YD104"/>
      <c r="YE104"/>
      <c r="YF104"/>
      <c r="YG104"/>
      <c r="YH104"/>
      <c r="YI104"/>
      <c r="YJ104"/>
      <c r="YK104"/>
      <c r="YL104"/>
      <c r="YM104"/>
      <c r="YN104"/>
      <c r="YO104"/>
      <c r="YP104"/>
      <c r="YQ104"/>
      <c r="YR104"/>
      <c r="YS104"/>
      <c r="YT104"/>
      <c r="YU104"/>
      <c r="YV104"/>
      <c r="YW104"/>
      <c r="YX104"/>
      <c r="YY104"/>
      <c r="YZ104"/>
      <c r="ZA104"/>
      <c r="ZB104"/>
      <c r="ZC104"/>
      <c r="ZD104"/>
      <c r="ZE104"/>
      <c r="ZF104"/>
      <c r="ZG104"/>
      <c r="ZH104"/>
      <c r="ZI104"/>
      <c r="ZJ104"/>
      <c r="ZK104"/>
      <c r="ZL104"/>
      <c r="ZM104"/>
      <c r="ZN104"/>
      <c r="ZO104"/>
      <c r="ZP104"/>
      <c r="ZQ104"/>
      <c r="ZR104"/>
      <c r="ZS104"/>
      <c r="ZT104"/>
      <c r="ZU104"/>
      <c r="ZV104"/>
      <c r="ZW104"/>
      <c r="ZX104"/>
      <c r="ZY104"/>
      <c r="ZZ104"/>
      <c r="AAA104"/>
      <c r="AAB104"/>
      <c r="AAC104"/>
      <c r="AAD104"/>
      <c r="AAE104"/>
      <c r="AAF104"/>
      <c r="AAG104"/>
      <c r="AAH104"/>
      <c r="AAI104"/>
      <c r="AAJ104"/>
      <c r="AAK104"/>
      <c r="AAL104"/>
      <c r="AAM104"/>
      <c r="AAN104"/>
      <c r="AAO104"/>
      <c r="AAP104"/>
      <c r="AAQ104"/>
      <c r="AAR104"/>
      <c r="AAS104"/>
      <c r="AAT104"/>
      <c r="AAU104"/>
      <c r="AAV104"/>
      <c r="AAW104"/>
      <c r="AAX104"/>
      <c r="AAY104"/>
      <c r="AAZ104"/>
      <c r="ABA104"/>
      <c r="ABB104"/>
      <c r="ABC104"/>
      <c r="ABD104"/>
      <c r="ABE104"/>
      <c r="ABF104"/>
      <c r="ABG104"/>
      <c r="ABH104"/>
      <c r="ABI104"/>
      <c r="ABJ104"/>
      <c r="ABK104"/>
      <c r="ABL104"/>
      <c r="ABM104"/>
      <c r="ABN104"/>
      <c r="ABO104"/>
      <c r="ABP104"/>
      <c r="ABQ104"/>
      <c r="ABR104"/>
      <c r="ABS104"/>
      <c r="ABT104"/>
      <c r="ABU104"/>
      <c r="ABV104"/>
      <c r="ABW104"/>
      <c r="ABX104"/>
      <c r="ABY104"/>
      <c r="ABZ104"/>
      <c r="ACA104"/>
      <c r="ACB104"/>
      <c r="ACC104"/>
      <c r="ACD104"/>
      <c r="ACE104"/>
      <c r="ACF104"/>
      <c r="ACG104"/>
      <c r="ACH104"/>
      <c r="ACI104"/>
      <c r="ACJ104"/>
      <c r="ACK104"/>
      <c r="ACL104"/>
      <c r="ACM104"/>
      <c r="ACN104"/>
      <c r="ACO104"/>
      <c r="ACP104"/>
      <c r="ACQ104"/>
      <c r="ACR104"/>
      <c r="ACS104"/>
      <c r="ACT104"/>
      <c r="ACU104"/>
      <c r="ACV104"/>
      <c r="ACW104"/>
      <c r="ACX104"/>
      <c r="ACY104"/>
      <c r="ACZ104"/>
      <c r="ADA104"/>
      <c r="ADB104"/>
      <c r="ADC104"/>
      <c r="ADD104"/>
      <c r="ADE104"/>
      <c r="ADF104"/>
      <c r="ADG104"/>
      <c r="ADH104"/>
      <c r="ADI104"/>
      <c r="ADJ104"/>
      <c r="ADK104"/>
      <c r="ADL104"/>
      <c r="ADM104"/>
      <c r="ADN104"/>
      <c r="ADO104"/>
      <c r="ADP104"/>
      <c r="ADQ104"/>
      <c r="ADR104"/>
      <c r="ADS104"/>
      <c r="ADT104"/>
      <c r="ADU104"/>
      <c r="ADV104"/>
      <c r="ADW104"/>
      <c r="ADX104"/>
      <c r="ADY104"/>
      <c r="ADZ104"/>
      <c r="AEA104"/>
      <c r="AEB104"/>
      <c r="AEC104"/>
      <c r="AED104"/>
      <c r="AEE104"/>
      <c r="AEF104"/>
      <c r="AEG104"/>
      <c r="AEH104"/>
      <c r="AEI104"/>
      <c r="AEJ104"/>
      <c r="AEK104"/>
      <c r="AEL104"/>
      <c r="AEM104"/>
      <c r="AEN104"/>
      <c r="AEO104"/>
      <c r="AEP104"/>
      <c r="AEQ104"/>
      <c r="AER104"/>
      <c r="AES104"/>
      <c r="AET104"/>
      <c r="AEU104"/>
      <c r="AEV104"/>
      <c r="AEW104"/>
      <c r="AEX104"/>
      <c r="AEY104"/>
      <c r="AEZ104"/>
      <c r="AFA104"/>
      <c r="AFB104"/>
      <c r="AFC104"/>
      <c r="AFD104"/>
      <c r="AFE104"/>
      <c r="AFF104"/>
      <c r="AFG104"/>
      <c r="AFH104"/>
      <c r="AFI104"/>
      <c r="AFJ104"/>
      <c r="AFK104"/>
      <c r="AFL104"/>
      <c r="AFM104"/>
      <c r="AFN104"/>
      <c r="AFO104"/>
      <c r="AFP104"/>
      <c r="AFQ104"/>
      <c r="AFR104"/>
      <c r="AFS104"/>
      <c r="AFT104"/>
      <c r="AFU104"/>
      <c r="AFV104"/>
      <c r="AFW104"/>
      <c r="AFX104"/>
      <c r="AFY104"/>
      <c r="AFZ104"/>
      <c r="AGA104"/>
      <c r="AGB104"/>
      <c r="AGC104"/>
      <c r="AGD104"/>
      <c r="AGE104"/>
      <c r="AGF104"/>
      <c r="AGG104"/>
      <c r="AGH104"/>
      <c r="AGI104"/>
      <c r="AGJ104"/>
      <c r="AGK104"/>
      <c r="AGL104"/>
      <c r="AGM104"/>
      <c r="AGN104"/>
      <c r="AGO104"/>
      <c r="AGP104"/>
      <c r="AGQ104"/>
      <c r="AGR104"/>
      <c r="AGS104"/>
      <c r="AGT104"/>
      <c r="AGU104"/>
      <c r="AGV104"/>
      <c r="AGW104"/>
      <c r="AGX104"/>
      <c r="AGY104"/>
      <c r="AGZ104"/>
      <c r="AHA104"/>
      <c r="AHB104"/>
      <c r="AHC104"/>
      <c r="AHD104"/>
      <c r="AHE104"/>
      <c r="AHF104"/>
      <c r="AHG104"/>
      <c r="AHH104"/>
      <c r="AHI104"/>
      <c r="AHJ104"/>
      <c r="AHK104"/>
      <c r="AHL104"/>
      <c r="AHM104"/>
      <c r="AHN104"/>
      <c r="AHO104"/>
      <c r="AHP104"/>
      <c r="AHQ104"/>
      <c r="AHR104"/>
      <c r="AHS104"/>
      <c r="AHT104"/>
      <c r="AHU104"/>
      <c r="AHV104"/>
      <c r="AHW104"/>
      <c r="AHX104"/>
      <c r="AHY104"/>
      <c r="AHZ104"/>
      <c r="AIA104"/>
      <c r="AIB104"/>
      <c r="AIC104"/>
      <c r="AID104"/>
      <c r="AIE104"/>
      <c r="AIF104"/>
      <c r="AIG104"/>
      <c r="AIH104"/>
      <c r="AII104"/>
      <c r="AIJ104"/>
      <c r="AIK104"/>
      <c r="AIL104"/>
      <c r="AIM104"/>
      <c r="AIN104"/>
      <c r="AIO104"/>
      <c r="AIP104"/>
      <c r="AIQ104"/>
      <c r="AIR104"/>
      <c r="AIS104"/>
      <c r="AIT104"/>
      <c r="AIU104"/>
      <c r="AIV104"/>
      <c r="AIW104"/>
      <c r="AIX104"/>
      <c r="AIY104"/>
      <c r="AIZ104"/>
      <c r="AJA104"/>
      <c r="AJB104"/>
      <c r="AJC104"/>
      <c r="AJD104"/>
      <c r="AJE104"/>
      <c r="AJF104"/>
      <c r="AJG104"/>
      <c r="AJH104"/>
      <c r="AJI104"/>
      <c r="AJJ104"/>
      <c r="AJK104"/>
      <c r="AJL104"/>
      <c r="AJM104"/>
      <c r="AJN104"/>
      <c r="AJO104"/>
      <c r="AJP104"/>
      <c r="AJQ104"/>
      <c r="AJR104"/>
      <c r="AJS104"/>
      <c r="AJT104"/>
      <c r="AJU104"/>
      <c r="AJV104"/>
      <c r="AJW104"/>
      <c r="AJX104"/>
      <c r="AJY104"/>
      <c r="AJZ104"/>
      <c r="AKA104"/>
      <c r="AKB104"/>
      <c r="AKC104"/>
      <c r="AKD104"/>
      <c r="AKE104"/>
      <c r="AKF104"/>
      <c r="AKG104"/>
      <c r="AKH104"/>
      <c r="AKI104"/>
      <c r="AKJ104"/>
      <c r="AKK104"/>
      <c r="AKL104"/>
      <c r="AKM104"/>
      <c r="AKN104"/>
      <c r="AKO104"/>
      <c r="AKP104"/>
      <c r="AKQ104"/>
      <c r="AKR104"/>
      <c r="AKS104"/>
      <c r="AKT104"/>
      <c r="AKU104"/>
      <c r="AKV104"/>
      <c r="AKW104"/>
      <c r="AKX104"/>
      <c r="AKY104"/>
      <c r="AKZ104"/>
      <c r="ALA104"/>
      <c r="ALB104"/>
      <c r="ALC104"/>
      <c r="ALD104"/>
      <c r="ALE104"/>
      <c r="ALF104"/>
      <c r="ALG104"/>
      <c r="ALH104"/>
      <c r="ALI104"/>
      <c r="ALJ104"/>
      <c r="ALK104"/>
      <c r="ALL104"/>
      <c r="ALM104"/>
      <c r="ALN104"/>
      <c r="ALO104"/>
      <c r="ALP104"/>
      <c r="ALQ104"/>
      <c r="ALR104"/>
      <c r="ALS104"/>
      <c r="ALT104"/>
      <c r="ALU104"/>
      <c r="ALV104"/>
      <c r="ALW104"/>
      <c r="ALX104"/>
      <c r="ALY104"/>
      <c r="ALZ104"/>
      <c r="AMA104"/>
      <c r="AMB104"/>
      <c r="AMC104"/>
      <c r="AMD104"/>
    </row>
    <row r="105" spans="1:1018" ht="14.25" x14ac:dyDescent="0.45">
      <c r="A105" s="22" t="s">
        <v>174</v>
      </c>
      <c r="B105" s="23" t="s">
        <v>175</v>
      </c>
      <c r="C105" s="22" t="s">
        <v>15</v>
      </c>
      <c r="D105" s="22">
        <v>1</v>
      </c>
      <c r="E105" s="24">
        <v>459.24</v>
      </c>
      <c r="F105" s="24">
        <f>E105*D105</f>
        <v>459.24</v>
      </c>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c r="OF105"/>
      <c r="OG105"/>
      <c r="OH105"/>
      <c r="OI105"/>
      <c r="OJ105"/>
      <c r="OK105"/>
      <c r="OL105"/>
      <c r="OM105"/>
      <c r="ON105"/>
      <c r="OO105"/>
      <c r="OP105"/>
      <c r="OQ105"/>
      <c r="OR105"/>
      <c r="OS105"/>
      <c r="OT105"/>
      <c r="OU105"/>
      <c r="OV105"/>
      <c r="OW105"/>
      <c r="OX105"/>
      <c r="OY105"/>
      <c r="OZ105"/>
      <c r="PA105"/>
      <c r="PB105"/>
      <c r="PC105"/>
      <c r="PD105"/>
      <c r="PE105"/>
      <c r="PF105"/>
      <c r="PG105"/>
      <c r="PH105"/>
      <c r="PI105"/>
      <c r="PJ105"/>
      <c r="PK105"/>
      <c r="PL105"/>
      <c r="PM105"/>
      <c r="PN105"/>
      <c r="PO105"/>
      <c r="PP105"/>
      <c r="PQ105"/>
      <c r="PR105"/>
      <c r="PS105"/>
      <c r="PT105"/>
      <c r="PU105"/>
      <c r="PV105"/>
      <c r="PW105"/>
      <c r="PX105"/>
      <c r="PY105"/>
      <c r="PZ105"/>
      <c r="QA105"/>
      <c r="QB105"/>
      <c r="QC105"/>
      <c r="QD105"/>
      <c r="QE105"/>
      <c r="QF105"/>
      <c r="QG105"/>
      <c r="QH105"/>
      <c r="QI105"/>
      <c r="QJ105"/>
      <c r="QK105"/>
      <c r="QL105"/>
      <c r="QM105"/>
      <c r="QN105"/>
      <c r="QO105"/>
      <c r="QP105"/>
      <c r="QQ105"/>
      <c r="QR105"/>
      <c r="QS105"/>
      <c r="QT105"/>
      <c r="QU105"/>
      <c r="QV105"/>
      <c r="QW105"/>
      <c r="QX105"/>
      <c r="QY105"/>
      <c r="QZ105"/>
      <c r="RA105"/>
      <c r="RB105"/>
      <c r="RC105"/>
      <c r="RD105"/>
      <c r="RE105"/>
      <c r="RF105"/>
      <c r="RG105"/>
      <c r="RH105"/>
      <c r="RI105"/>
      <c r="RJ105"/>
      <c r="RK105"/>
      <c r="RL105"/>
      <c r="RM105"/>
      <c r="RN105"/>
      <c r="RO105"/>
      <c r="RP105"/>
      <c r="RQ105"/>
      <c r="RR105"/>
      <c r="RS105"/>
      <c r="RT105"/>
      <c r="RU105"/>
      <c r="RV105"/>
      <c r="RW105"/>
      <c r="RX105"/>
      <c r="RY105"/>
      <c r="RZ105"/>
      <c r="SA105"/>
      <c r="SB105"/>
      <c r="SC105"/>
      <c r="SD105"/>
      <c r="SE105"/>
      <c r="SF105"/>
      <c r="SG105"/>
      <c r="SH105"/>
      <c r="SI105"/>
      <c r="SJ105"/>
      <c r="SK105"/>
      <c r="SL105"/>
      <c r="SM105"/>
      <c r="SN105"/>
      <c r="SO105"/>
      <c r="SP105"/>
      <c r="SQ105"/>
      <c r="SR105"/>
      <c r="SS105"/>
      <c r="ST105"/>
      <c r="SU105"/>
      <c r="SV105"/>
      <c r="SW105"/>
      <c r="SX105"/>
      <c r="SY105"/>
      <c r="SZ105"/>
      <c r="TA105"/>
      <c r="TB105"/>
      <c r="TC105"/>
      <c r="TD105"/>
      <c r="TE105"/>
      <c r="TF105"/>
      <c r="TG105"/>
      <c r="TH105"/>
      <c r="TI105"/>
      <c r="TJ105"/>
      <c r="TK105"/>
      <c r="TL105"/>
      <c r="TM105"/>
      <c r="TN105"/>
      <c r="TO105"/>
      <c r="TP105"/>
      <c r="TQ105"/>
      <c r="TR105"/>
      <c r="TS105"/>
      <c r="TT105"/>
      <c r="TU105"/>
      <c r="TV105"/>
      <c r="TW105"/>
      <c r="TX105"/>
      <c r="TY105"/>
      <c r="TZ105"/>
      <c r="UA105"/>
      <c r="UB105"/>
      <c r="UC105"/>
      <c r="UD105"/>
      <c r="UE105"/>
      <c r="UF105"/>
      <c r="UG105"/>
      <c r="UH105"/>
      <c r="UI105"/>
      <c r="UJ105"/>
      <c r="UK105"/>
      <c r="UL105"/>
      <c r="UM105"/>
      <c r="UN105"/>
      <c r="UO105"/>
      <c r="UP105"/>
      <c r="UQ105"/>
      <c r="UR105"/>
      <c r="US105"/>
      <c r="UT105"/>
      <c r="UU105"/>
      <c r="UV105"/>
      <c r="UW105"/>
      <c r="UX105"/>
      <c r="UY105"/>
      <c r="UZ105"/>
      <c r="VA105"/>
      <c r="VB105"/>
      <c r="VC105"/>
      <c r="VD105"/>
      <c r="VE105"/>
      <c r="VF105"/>
      <c r="VG105"/>
      <c r="VH105"/>
      <c r="VI105"/>
      <c r="VJ105"/>
      <c r="VK105"/>
      <c r="VL105"/>
      <c r="VM105"/>
      <c r="VN105"/>
      <c r="VO105"/>
      <c r="VP105"/>
      <c r="VQ105"/>
      <c r="VR105"/>
      <c r="VS105"/>
      <c r="VT105"/>
      <c r="VU105"/>
      <c r="VV105"/>
      <c r="VW105"/>
      <c r="VX105"/>
      <c r="VY105"/>
      <c r="VZ105"/>
      <c r="WA105"/>
      <c r="WB105"/>
      <c r="WC105"/>
      <c r="WD105"/>
      <c r="WE105"/>
      <c r="WF105"/>
      <c r="WG105"/>
      <c r="WH105"/>
      <c r="WI105"/>
      <c r="WJ105"/>
      <c r="WK105"/>
      <c r="WL105"/>
      <c r="WM105"/>
      <c r="WN105"/>
      <c r="WO105"/>
      <c r="WP105"/>
      <c r="WQ105"/>
      <c r="WR105"/>
      <c r="WS105"/>
      <c r="WT105"/>
      <c r="WU105"/>
      <c r="WV105"/>
      <c r="WW105"/>
      <c r="WX105"/>
      <c r="WY105"/>
      <c r="WZ105"/>
      <c r="XA105"/>
      <c r="XB105"/>
      <c r="XC105"/>
      <c r="XD105"/>
      <c r="XE105"/>
      <c r="XF105"/>
      <c r="XG105"/>
      <c r="XH105"/>
      <c r="XI105"/>
      <c r="XJ105"/>
      <c r="XK105"/>
      <c r="XL105"/>
      <c r="XM105"/>
      <c r="XN105"/>
      <c r="XO105"/>
      <c r="XP105"/>
      <c r="XQ105"/>
      <c r="XR105"/>
      <c r="XS105"/>
      <c r="XT105"/>
      <c r="XU105"/>
      <c r="XV105"/>
      <c r="XW105"/>
      <c r="XX105"/>
      <c r="XY105"/>
      <c r="XZ105"/>
      <c r="YA105"/>
      <c r="YB105"/>
      <c r="YC105"/>
      <c r="YD105"/>
      <c r="YE105"/>
      <c r="YF105"/>
      <c r="YG105"/>
      <c r="YH105"/>
      <c r="YI105"/>
      <c r="YJ105"/>
      <c r="YK105"/>
      <c r="YL105"/>
      <c r="YM105"/>
      <c r="YN105"/>
      <c r="YO105"/>
      <c r="YP105"/>
      <c r="YQ105"/>
      <c r="YR105"/>
      <c r="YS105"/>
      <c r="YT105"/>
      <c r="YU105"/>
      <c r="YV105"/>
      <c r="YW105"/>
      <c r="YX105"/>
      <c r="YY105"/>
      <c r="YZ105"/>
      <c r="ZA105"/>
      <c r="ZB105"/>
      <c r="ZC105"/>
      <c r="ZD105"/>
      <c r="ZE105"/>
      <c r="ZF105"/>
      <c r="ZG105"/>
      <c r="ZH105"/>
      <c r="ZI105"/>
      <c r="ZJ105"/>
      <c r="ZK105"/>
      <c r="ZL105"/>
      <c r="ZM105"/>
      <c r="ZN105"/>
      <c r="ZO105"/>
      <c r="ZP105"/>
      <c r="ZQ105"/>
      <c r="ZR105"/>
      <c r="ZS105"/>
      <c r="ZT105"/>
      <c r="ZU105"/>
      <c r="ZV105"/>
      <c r="ZW105"/>
      <c r="ZX105"/>
      <c r="ZY105"/>
      <c r="ZZ105"/>
      <c r="AAA105"/>
      <c r="AAB105"/>
      <c r="AAC105"/>
      <c r="AAD105"/>
      <c r="AAE105"/>
      <c r="AAF105"/>
      <c r="AAG105"/>
      <c r="AAH105"/>
      <c r="AAI105"/>
      <c r="AAJ105"/>
      <c r="AAK105"/>
      <c r="AAL105"/>
      <c r="AAM105"/>
      <c r="AAN105"/>
      <c r="AAO105"/>
      <c r="AAP105"/>
      <c r="AAQ105"/>
      <c r="AAR105"/>
      <c r="AAS105"/>
      <c r="AAT105"/>
      <c r="AAU105"/>
      <c r="AAV105"/>
      <c r="AAW105"/>
      <c r="AAX105"/>
      <c r="AAY105"/>
      <c r="AAZ105"/>
      <c r="ABA105"/>
      <c r="ABB105"/>
      <c r="ABC105"/>
      <c r="ABD105"/>
      <c r="ABE105"/>
      <c r="ABF105"/>
      <c r="ABG105"/>
      <c r="ABH105"/>
      <c r="ABI105"/>
      <c r="ABJ105"/>
      <c r="ABK105"/>
      <c r="ABL105"/>
      <c r="ABM105"/>
      <c r="ABN105"/>
      <c r="ABO105"/>
      <c r="ABP105"/>
      <c r="ABQ105"/>
      <c r="ABR105"/>
      <c r="ABS105"/>
      <c r="ABT105"/>
      <c r="ABU105"/>
      <c r="ABV105"/>
      <c r="ABW105"/>
      <c r="ABX105"/>
      <c r="ABY105"/>
      <c r="ABZ105"/>
      <c r="ACA105"/>
      <c r="ACB105"/>
      <c r="ACC105"/>
      <c r="ACD105"/>
      <c r="ACE105"/>
      <c r="ACF105"/>
      <c r="ACG105"/>
      <c r="ACH105"/>
      <c r="ACI105"/>
      <c r="ACJ105"/>
      <c r="ACK105"/>
      <c r="ACL105"/>
      <c r="ACM105"/>
      <c r="ACN105"/>
      <c r="ACO105"/>
      <c r="ACP105"/>
      <c r="ACQ105"/>
      <c r="ACR105"/>
      <c r="ACS105"/>
      <c r="ACT105"/>
      <c r="ACU105"/>
      <c r="ACV105"/>
      <c r="ACW105"/>
      <c r="ACX105"/>
      <c r="ACY105"/>
      <c r="ACZ105"/>
      <c r="ADA105"/>
      <c r="ADB105"/>
      <c r="ADC105"/>
      <c r="ADD105"/>
      <c r="ADE105"/>
      <c r="ADF105"/>
      <c r="ADG105"/>
      <c r="ADH105"/>
      <c r="ADI105"/>
      <c r="ADJ105"/>
      <c r="ADK105"/>
      <c r="ADL105"/>
      <c r="ADM105"/>
      <c r="ADN105"/>
      <c r="ADO105"/>
      <c r="ADP105"/>
      <c r="ADQ105"/>
      <c r="ADR105"/>
      <c r="ADS105"/>
      <c r="ADT105"/>
      <c r="ADU105"/>
      <c r="ADV105"/>
      <c r="ADW105"/>
      <c r="ADX105"/>
      <c r="ADY105"/>
      <c r="ADZ105"/>
      <c r="AEA105"/>
      <c r="AEB105"/>
      <c r="AEC105"/>
      <c r="AED105"/>
      <c r="AEE105"/>
      <c r="AEF105"/>
      <c r="AEG105"/>
      <c r="AEH105"/>
      <c r="AEI105"/>
      <c r="AEJ105"/>
      <c r="AEK105"/>
      <c r="AEL105"/>
      <c r="AEM105"/>
      <c r="AEN105"/>
      <c r="AEO105"/>
      <c r="AEP105"/>
      <c r="AEQ105"/>
      <c r="AER105"/>
      <c r="AES105"/>
      <c r="AET105"/>
      <c r="AEU105"/>
      <c r="AEV105"/>
      <c r="AEW105"/>
      <c r="AEX105"/>
      <c r="AEY105"/>
      <c r="AEZ105"/>
      <c r="AFA105"/>
      <c r="AFB105"/>
      <c r="AFC105"/>
      <c r="AFD105"/>
      <c r="AFE105"/>
      <c r="AFF105"/>
      <c r="AFG105"/>
      <c r="AFH105"/>
      <c r="AFI105"/>
      <c r="AFJ105"/>
      <c r="AFK105"/>
      <c r="AFL105"/>
      <c r="AFM105"/>
      <c r="AFN105"/>
      <c r="AFO105"/>
      <c r="AFP105"/>
      <c r="AFQ105"/>
      <c r="AFR105"/>
      <c r="AFS105"/>
      <c r="AFT105"/>
      <c r="AFU105"/>
      <c r="AFV105"/>
      <c r="AFW105"/>
      <c r="AFX105"/>
      <c r="AFY105"/>
      <c r="AFZ105"/>
      <c r="AGA105"/>
      <c r="AGB105"/>
      <c r="AGC105"/>
      <c r="AGD105"/>
      <c r="AGE105"/>
      <c r="AGF105"/>
      <c r="AGG105"/>
      <c r="AGH105"/>
      <c r="AGI105"/>
      <c r="AGJ105"/>
      <c r="AGK105"/>
      <c r="AGL105"/>
      <c r="AGM105"/>
      <c r="AGN105"/>
      <c r="AGO105"/>
      <c r="AGP105"/>
      <c r="AGQ105"/>
      <c r="AGR105"/>
      <c r="AGS105"/>
      <c r="AGT105"/>
      <c r="AGU105"/>
      <c r="AGV105"/>
      <c r="AGW105"/>
      <c r="AGX105"/>
      <c r="AGY105"/>
      <c r="AGZ105"/>
      <c r="AHA105"/>
      <c r="AHB105"/>
      <c r="AHC105"/>
      <c r="AHD105"/>
      <c r="AHE105"/>
      <c r="AHF105"/>
      <c r="AHG105"/>
      <c r="AHH105"/>
      <c r="AHI105"/>
      <c r="AHJ105"/>
      <c r="AHK105"/>
      <c r="AHL105"/>
      <c r="AHM105"/>
      <c r="AHN105"/>
      <c r="AHO105"/>
      <c r="AHP105"/>
      <c r="AHQ105"/>
      <c r="AHR105"/>
      <c r="AHS105"/>
      <c r="AHT105"/>
      <c r="AHU105"/>
      <c r="AHV105"/>
      <c r="AHW105"/>
      <c r="AHX105"/>
      <c r="AHY105"/>
      <c r="AHZ105"/>
      <c r="AIA105"/>
      <c r="AIB105"/>
      <c r="AIC105"/>
      <c r="AID105"/>
      <c r="AIE105"/>
      <c r="AIF105"/>
      <c r="AIG105"/>
      <c r="AIH105"/>
      <c r="AII105"/>
      <c r="AIJ105"/>
      <c r="AIK105"/>
      <c r="AIL105"/>
      <c r="AIM105"/>
      <c r="AIN105"/>
      <c r="AIO105"/>
      <c r="AIP105"/>
      <c r="AIQ105"/>
      <c r="AIR105"/>
      <c r="AIS105"/>
      <c r="AIT105"/>
      <c r="AIU105"/>
      <c r="AIV105"/>
      <c r="AIW105"/>
      <c r="AIX105"/>
      <c r="AIY105"/>
      <c r="AIZ105"/>
      <c r="AJA105"/>
      <c r="AJB105"/>
      <c r="AJC105"/>
      <c r="AJD105"/>
      <c r="AJE105"/>
      <c r="AJF105"/>
      <c r="AJG105"/>
      <c r="AJH105"/>
      <c r="AJI105"/>
      <c r="AJJ105"/>
      <c r="AJK105"/>
      <c r="AJL105"/>
      <c r="AJM105"/>
      <c r="AJN105"/>
      <c r="AJO105"/>
      <c r="AJP105"/>
      <c r="AJQ105"/>
      <c r="AJR105"/>
      <c r="AJS105"/>
      <c r="AJT105"/>
      <c r="AJU105"/>
      <c r="AJV105"/>
      <c r="AJW105"/>
      <c r="AJX105"/>
      <c r="AJY105"/>
      <c r="AJZ105"/>
      <c r="AKA105"/>
      <c r="AKB105"/>
      <c r="AKC105"/>
      <c r="AKD105"/>
      <c r="AKE105"/>
      <c r="AKF105"/>
      <c r="AKG105"/>
      <c r="AKH105"/>
      <c r="AKI105"/>
      <c r="AKJ105"/>
      <c r="AKK105"/>
      <c r="AKL105"/>
      <c r="AKM105"/>
      <c r="AKN105"/>
      <c r="AKO105"/>
      <c r="AKP105"/>
      <c r="AKQ105"/>
      <c r="AKR105"/>
      <c r="AKS105"/>
      <c r="AKT105"/>
      <c r="AKU105"/>
      <c r="AKV105"/>
      <c r="AKW105"/>
      <c r="AKX105"/>
      <c r="AKY105"/>
      <c r="AKZ105"/>
      <c r="ALA105"/>
      <c r="ALB105"/>
      <c r="ALC105"/>
      <c r="ALD105"/>
      <c r="ALE105"/>
      <c r="ALF105"/>
      <c r="ALG105"/>
      <c r="ALH105"/>
      <c r="ALI105"/>
      <c r="ALJ105"/>
      <c r="ALK105"/>
      <c r="ALL105"/>
      <c r="ALM105"/>
      <c r="ALN105"/>
      <c r="ALO105"/>
      <c r="ALP105"/>
      <c r="ALQ105"/>
      <c r="ALR105"/>
      <c r="ALS105"/>
      <c r="ALT105"/>
      <c r="ALU105"/>
      <c r="ALV105"/>
      <c r="ALW105"/>
      <c r="ALX105"/>
      <c r="ALY105"/>
      <c r="ALZ105"/>
      <c r="AMA105"/>
      <c r="AMB105"/>
      <c r="AMC105"/>
      <c r="AMD105"/>
    </row>
    <row r="106" spans="1:1018" ht="28.5" x14ac:dyDescent="0.45">
      <c r="A106" s="22" t="s">
        <v>176</v>
      </c>
      <c r="B106" s="23" t="s">
        <v>177</v>
      </c>
      <c r="C106" s="22" t="s">
        <v>15</v>
      </c>
      <c r="D106" s="22">
        <v>1</v>
      </c>
      <c r="E106" s="24">
        <v>212.68000000000004</v>
      </c>
      <c r="F106" s="24">
        <f>E106*D106</f>
        <v>212.68000000000004</v>
      </c>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c r="MS106"/>
      <c r="MT106"/>
      <c r="MU106"/>
      <c r="MV106"/>
      <c r="MW106"/>
      <c r="MX106"/>
      <c r="MY106"/>
      <c r="MZ106"/>
      <c r="NA106"/>
      <c r="NB106"/>
      <c r="NC106"/>
      <c r="ND106"/>
      <c r="NE106"/>
      <c r="NF106"/>
      <c r="NG106"/>
      <c r="NH106"/>
      <c r="NI106"/>
      <c r="NJ106"/>
      <c r="NK106"/>
      <c r="NL106"/>
      <c r="NM106"/>
      <c r="NN106"/>
      <c r="NO106"/>
      <c r="NP106"/>
      <c r="NQ106"/>
      <c r="NR106"/>
      <c r="NS106"/>
      <c r="NT106"/>
      <c r="NU106"/>
      <c r="NV106"/>
      <c r="NW106"/>
      <c r="NX106"/>
      <c r="NY106"/>
      <c r="NZ106"/>
      <c r="OA106"/>
      <c r="OB106"/>
      <c r="OC106"/>
      <c r="OD106"/>
      <c r="OE106"/>
      <c r="OF106"/>
      <c r="OG106"/>
      <c r="OH106"/>
      <c r="OI106"/>
      <c r="OJ106"/>
      <c r="OK106"/>
      <c r="OL106"/>
      <c r="OM106"/>
      <c r="ON106"/>
      <c r="OO106"/>
      <c r="OP106"/>
      <c r="OQ106"/>
      <c r="OR106"/>
      <c r="OS106"/>
      <c r="OT106"/>
      <c r="OU106"/>
      <c r="OV106"/>
      <c r="OW106"/>
      <c r="OX106"/>
      <c r="OY106"/>
      <c r="OZ106"/>
      <c r="PA106"/>
      <c r="PB106"/>
      <c r="PC106"/>
      <c r="PD106"/>
      <c r="PE106"/>
      <c r="PF106"/>
      <c r="PG106"/>
      <c r="PH106"/>
      <c r="PI106"/>
      <c r="PJ106"/>
      <c r="PK106"/>
      <c r="PL106"/>
      <c r="PM106"/>
      <c r="PN106"/>
      <c r="PO106"/>
      <c r="PP106"/>
      <c r="PQ106"/>
      <c r="PR106"/>
      <c r="PS106"/>
      <c r="PT106"/>
      <c r="PU106"/>
      <c r="PV106"/>
      <c r="PW106"/>
      <c r="PX106"/>
      <c r="PY106"/>
      <c r="PZ106"/>
      <c r="QA106"/>
      <c r="QB106"/>
      <c r="QC106"/>
      <c r="QD106"/>
      <c r="QE106"/>
      <c r="QF106"/>
      <c r="QG106"/>
      <c r="QH106"/>
      <c r="QI106"/>
      <c r="QJ106"/>
      <c r="QK106"/>
      <c r="QL106"/>
      <c r="QM106"/>
      <c r="QN106"/>
      <c r="QO106"/>
      <c r="QP106"/>
      <c r="QQ106"/>
      <c r="QR106"/>
      <c r="QS106"/>
      <c r="QT106"/>
      <c r="QU106"/>
      <c r="QV106"/>
      <c r="QW106"/>
      <c r="QX106"/>
      <c r="QY106"/>
      <c r="QZ106"/>
      <c r="RA106"/>
      <c r="RB106"/>
      <c r="RC106"/>
      <c r="RD106"/>
      <c r="RE106"/>
      <c r="RF106"/>
      <c r="RG106"/>
      <c r="RH106"/>
      <c r="RI106"/>
      <c r="RJ106"/>
      <c r="RK106"/>
      <c r="RL106"/>
      <c r="RM106"/>
      <c r="RN106"/>
      <c r="RO106"/>
      <c r="RP106"/>
      <c r="RQ106"/>
      <c r="RR106"/>
      <c r="RS106"/>
      <c r="RT106"/>
      <c r="RU106"/>
      <c r="RV106"/>
      <c r="RW106"/>
      <c r="RX106"/>
      <c r="RY106"/>
      <c r="RZ106"/>
      <c r="SA106"/>
      <c r="SB106"/>
      <c r="SC106"/>
      <c r="SD106"/>
      <c r="SE106"/>
      <c r="SF106"/>
      <c r="SG106"/>
      <c r="SH106"/>
      <c r="SI106"/>
      <c r="SJ106"/>
      <c r="SK106"/>
      <c r="SL106"/>
      <c r="SM106"/>
      <c r="SN106"/>
      <c r="SO106"/>
      <c r="SP106"/>
      <c r="SQ106"/>
      <c r="SR106"/>
      <c r="SS106"/>
      <c r="ST106"/>
      <c r="SU106"/>
      <c r="SV106"/>
      <c r="SW106"/>
      <c r="SX106"/>
      <c r="SY106"/>
      <c r="SZ106"/>
      <c r="TA106"/>
      <c r="TB106"/>
      <c r="TC106"/>
      <c r="TD106"/>
      <c r="TE106"/>
      <c r="TF106"/>
      <c r="TG106"/>
      <c r="TH106"/>
      <c r="TI106"/>
      <c r="TJ106"/>
      <c r="TK106"/>
      <c r="TL106"/>
      <c r="TM106"/>
      <c r="TN106"/>
      <c r="TO106"/>
      <c r="TP106"/>
      <c r="TQ106"/>
      <c r="TR106"/>
      <c r="TS106"/>
      <c r="TT106"/>
      <c r="TU106"/>
      <c r="TV106"/>
      <c r="TW106"/>
      <c r="TX106"/>
      <c r="TY106"/>
      <c r="TZ106"/>
      <c r="UA106"/>
      <c r="UB106"/>
      <c r="UC106"/>
      <c r="UD106"/>
      <c r="UE106"/>
      <c r="UF106"/>
      <c r="UG106"/>
      <c r="UH106"/>
      <c r="UI106"/>
      <c r="UJ106"/>
      <c r="UK106"/>
      <c r="UL106"/>
      <c r="UM106"/>
      <c r="UN106"/>
      <c r="UO106"/>
      <c r="UP106"/>
      <c r="UQ106"/>
      <c r="UR106"/>
      <c r="US106"/>
      <c r="UT106"/>
      <c r="UU106"/>
      <c r="UV106"/>
      <c r="UW106"/>
      <c r="UX106"/>
      <c r="UY106"/>
      <c r="UZ106"/>
      <c r="VA106"/>
      <c r="VB106"/>
      <c r="VC106"/>
      <c r="VD106"/>
      <c r="VE106"/>
      <c r="VF106"/>
      <c r="VG106"/>
      <c r="VH106"/>
      <c r="VI106"/>
      <c r="VJ106"/>
      <c r="VK106"/>
      <c r="VL106"/>
      <c r="VM106"/>
      <c r="VN106"/>
      <c r="VO106"/>
      <c r="VP106"/>
      <c r="VQ106"/>
      <c r="VR106"/>
      <c r="VS106"/>
      <c r="VT106"/>
      <c r="VU106"/>
      <c r="VV106"/>
      <c r="VW106"/>
      <c r="VX106"/>
      <c r="VY106"/>
      <c r="VZ106"/>
      <c r="WA106"/>
      <c r="WB106"/>
      <c r="WC106"/>
      <c r="WD106"/>
      <c r="WE106"/>
      <c r="WF106"/>
      <c r="WG106"/>
      <c r="WH106"/>
      <c r="WI106"/>
      <c r="WJ106"/>
      <c r="WK106"/>
      <c r="WL106"/>
      <c r="WM106"/>
      <c r="WN106"/>
      <c r="WO106"/>
      <c r="WP106"/>
      <c r="WQ106"/>
      <c r="WR106"/>
      <c r="WS106"/>
      <c r="WT106"/>
      <c r="WU106"/>
      <c r="WV106"/>
      <c r="WW106"/>
      <c r="WX106"/>
      <c r="WY106"/>
      <c r="WZ106"/>
      <c r="XA106"/>
      <c r="XB106"/>
      <c r="XC106"/>
      <c r="XD106"/>
      <c r="XE106"/>
      <c r="XF106"/>
      <c r="XG106"/>
      <c r="XH106"/>
      <c r="XI106"/>
      <c r="XJ106"/>
      <c r="XK106"/>
      <c r="XL106"/>
      <c r="XM106"/>
      <c r="XN106"/>
      <c r="XO106"/>
      <c r="XP106"/>
      <c r="XQ106"/>
      <c r="XR106"/>
      <c r="XS106"/>
      <c r="XT106"/>
      <c r="XU106"/>
      <c r="XV106"/>
      <c r="XW106"/>
      <c r="XX106"/>
      <c r="XY106"/>
      <c r="XZ106"/>
      <c r="YA106"/>
      <c r="YB106"/>
      <c r="YC106"/>
      <c r="YD106"/>
      <c r="YE106"/>
      <c r="YF106"/>
      <c r="YG106"/>
      <c r="YH106"/>
      <c r="YI106"/>
      <c r="YJ106"/>
      <c r="YK106"/>
      <c r="YL106"/>
      <c r="YM106"/>
      <c r="YN106"/>
      <c r="YO106"/>
      <c r="YP106"/>
      <c r="YQ106"/>
      <c r="YR106"/>
      <c r="YS106"/>
      <c r="YT106"/>
      <c r="YU106"/>
      <c r="YV106"/>
      <c r="YW106"/>
      <c r="YX106"/>
      <c r="YY106"/>
      <c r="YZ106"/>
      <c r="ZA106"/>
      <c r="ZB106"/>
      <c r="ZC106"/>
      <c r="ZD106"/>
      <c r="ZE106"/>
      <c r="ZF106"/>
      <c r="ZG106"/>
      <c r="ZH106"/>
      <c r="ZI106"/>
      <c r="ZJ106"/>
      <c r="ZK106"/>
      <c r="ZL106"/>
      <c r="ZM106"/>
      <c r="ZN106"/>
      <c r="ZO106"/>
      <c r="ZP106"/>
      <c r="ZQ106"/>
      <c r="ZR106"/>
      <c r="ZS106"/>
      <c r="ZT106"/>
      <c r="ZU106"/>
      <c r="ZV106"/>
      <c r="ZW106"/>
      <c r="ZX106"/>
      <c r="ZY106"/>
      <c r="ZZ106"/>
      <c r="AAA106"/>
      <c r="AAB106"/>
      <c r="AAC106"/>
      <c r="AAD106"/>
      <c r="AAE106"/>
      <c r="AAF106"/>
      <c r="AAG106"/>
      <c r="AAH106"/>
      <c r="AAI106"/>
      <c r="AAJ106"/>
      <c r="AAK106"/>
      <c r="AAL106"/>
      <c r="AAM106"/>
      <c r="AAN106"/>
      <c r="AAO106"/>
      <c r="AAP106"/>
      <c r="AAQ106"/>
      <c r="AAR106"/>
      <c r="AAS106"/>
      <c r="AAT106"/>
      <c r="AAU106"/>
      <c r="AAV106"/>
      <c r="AAW106"/>
      <c r="AAX106"/>
      <c r="AAY106"/>
      <c r="AAZ106"/>
      <c r="ABA106"/>
      <c r="ABB106"/>
      <c r="ABC106"/>
      <c r="ABD106"/>
      <c r="ABE106"/>
      <c r="ABF106"/>
      <c r="ABG106"/>
      <c r="ABH106"/>
      <c r="ABI106"/>
      <c r="ABJ106"/>
      <c r="ABK106"/>
      <c r="ABL106"/>
      <c r="ABM106"/>
      <c r="ABN106"/>
      <c r="ABO106"/>
      <c r="ABP106"/>
      <c r="ABQ106"/>
      <c r="ABR106"/>
      <c r="ABS106"/>
      <c r="ABT106"/>
      <c r="ABU106"/>
      <c r="ABV106"/>
      <c r="ABW106"/>
      <c r="ABX106"/>
      <c r="ABY106"/>
      <c r="ABZ106"/>
      <c r="ACA106"/>
      <c r="ACB106"/>
      <c r="ACC106"/>
      <c r="ACD106"/>
      <c r="ACE106"/>
      <c r="ACF106"/>
      <c r="ACG106"/>
      <c r="ACH106"/>
      <c r="ACI106"/>
      <c r="ACJ106"/>
      <c r="ACK106"/>
      <c r="ACL106"/>
      <c r="ACM106"/>
      <c r="ACN106"/>
      <c r="ACO106"/>
      <c r="ACP106"/>
      <c r="ACQ106"/>
      <c r="ACR106"/>
      <c r="ACS106"/>
      <c r="ACT106"/>
      <c r="ACU106"/>
      <c r="ACV106"/>
      <c r="ACW106"/>
      <c r="ACX106"/>
      <c r="ACY106"/>
      <c r="ACZ106"/>
      <c r="ADA106"/>
      <c r="ADB106"/>
      <c r="ADC106"/>
      <c r="ADD106"/>
      <c r="ADE106"/>
      <c r="ADF106"/>
      <c r="ADG106"/>
      <c r="ADH106"/>
      <c r="ADI106"/>
      <c r="ADJ106"/>
      <c r="ADK106"/>
      <c r="ADL106"/>
      <c r="ADM106"/>
      <c r="ADN106"/>
      <c r="ADO106"/>
      <c r="ADP106"/>
      <c r="ADQ106"/>
      <c r="ADR106"/>
      <c r="ADS106"/>
      <c r="ADT106"/>
      <c r="ADU106"/>
      <c r="ADV106"/>
      <c r="ADW106"/>
      <c r="ADX106"/>
      <c r="ADY106"/>
      <c r="ADZ106"/>
      <c r="AEA106"/>
      <c r="AEB106"/>
      <c r="AEC106"/>
      <c r="AED106"/>
      <c r="AEE106"/>
      <c r="AEF106"/>
      <c r="AEG106"/>
      <c r="AEH106"/>
      <c r="AEI106"/>
      <c r="AEJ106"/>
      <c r="AEK106"/>
      <c r="AEL106"/>
      <c r="AEM106"/>
      <c r="AEN106"/>
      <c r="AEO106"/>
      <c r="AEP106"/>
      <c r="AEQ106"/>
      <c r="AER106"/>
      <c r="AES106"/>
      <c r="AET106"/>
      <c r="AEU106"/>
      <c r="AEV106"/>
      <c r="AEW106"/>
      <c r="AEX106"/>
      <c r="AEY106"/>
      <c r="AEZ106"/>
      <c r="AFA106"/>
      <c r="AFB106"/>
      <c r="AFC106"/>
      <c r="AFD106"/>
      <c r="AFE106"/>
      <c r="AFF106"/>
      <c r="AFG106"/>
      <c r="AFH106"/>
      <c r="AFI106"/>
      <c r="AFJ106"/>
      <c r="AFK106"/>
      <c r="AFL106"/>
      <c r="AFM106"/>
      <c r="AFN106"/>
      <c r="AFO106"/>
      <c r="AFP106"/>
      <c r="AFQ106"/>
      <c r="AFR106"/>
      <c r="AFS106"/>
      <c r="AFT106"/>
      <c r="AFU106"/>
      <c r="AFV106"/>
      <c r="AFW106"/>
      <c r="AFX106"/>
      <c r="AFY106"/>
      <c r="AFZ106"/>
      <c r="AGA106"/>
      <c r="AGB106"/>
      <c r="AGC106"/>
      <c r="AGD106"/>
      <c r="AGE106"/>
      <c r="AGF106"/>
      <c r="AGG106"/>
      <c r="AGH106"/>
      <c r="AGI106"/>
      <c r="AGJ106"/>
      <c r="AGK106"/>
      <c r="AGL106"/>
      <c r="AGM106"/>
      <c r="AGN106"/>
      <c r="AGO106"/>
      <c r="AGP106"/>
      <c r="AGQ106"/>
      <c r="AGR106"/>
      <c r="AGS106"/>
      <c r="AGT106"/>
      <c r="AGU106"/>
      <c r="AGV106"/>
      <c r="AGW106"/>
      <c r="AGX106"/>
      <c r="AGY106"/>
      <c r="AGZ106"/>
      <c r="AHA106"/>
      <c r="AHB106"/>
      <c r="AHC106"/>
      <c r="AHD106"/>
      <c r="AHE106"/>
      <c r="AHF106"/>
      <c r="AHG106"/>
      <c r="AHH106"/>
      <c r="AHI106"/>
      <c r="AHJ106"/>
      <c r="AHK106"/>
      <c r="AHL106"/>
      <c r="AHM106"/>
      <c r="AHN106"/>
      <c r="AHO106"/>
      <c r="AHP106"/>
      <c r="AHQ106"/>
      <c r="AHR106"/>
      <c r="AHS106"/>
      <c r="AHT106"/>
      <c r="AHU106"/>
      <c r="AHV106"/>
      <c r="AHW106"/>
      <c r="AHX106"/>
      <c r="AHY106"/>
      <c r="AHZ106"/>
      <c r="AIA106"/>
      <c r="AIB106"/>
      <c r="AIC106"/>
      <c r="AID106"/>
      <c r="AIE106"/>
      <c r="AIF106"/>
      <c r="AIG106"/>
      <c r="AIH106"/>
      <c r="AII106"/>
      <c r="AIJ106"/>
      <c r="AIK106"/>
      <c r="AIL106"/>
      <c r="AIM106"/>
      <c r="AIN106"/>
      <c r="AIO106"/>
      <c r="AIP106"/>
      <c r="AIQ106"/>
      <c r="AIR106"/>
      <c r="AIS106"/>
      <c r="AIT106"/>
      <c r="AIU106"/>
      <c r="AIV106"/>
      <c r="AIW106"/>
      <c r="AIX106"/>
      <c r="AIY106"/>
      <c r="AIZ106"/>
      <c r="AJA106"/>
      <c r="AJB106"/>
      <c r="AJC106"/>
      <c r="AJD106"/>
      <c r="AJE106"/>
      <c r="AJF106"/>
      <c r="AJG106"/>
      <c r="AJH106"/>
      <c r="AJI106"/>
      <c r="AJJ106"/>
      <c r="AJK106"/>
      <c r="AJL106"/>
      <c r="AJM106"/>
      <c r="AJN106"/>
      <c r="AJO106"/>
      <c r="AJP106"/>
      <c r="AJQ106"/>
      <c r="AJR106"/>
      <c r="AJS106"/>
      <c r="AJT106"/>
      <c r="AJU106"/>
      <c r="AJV106"/>
      <c r="AJW106"/>
      <c r="AJX106"/>
      <c r="AJY106"/>
      <c r="AJZ106"/>
      <c r="AKA106"/>
      <c r="AKB106"/>
      <c r="AKC106"/>
      <c r="AKD106"/>
      <c r="AKE106"/>
      <c r="AKF106"/>
      <c r="AKG106"/>
      <c r="AKH106"/>
      <c r="AKI106"/>
      <c r="AKJ106"/>
      <c r="AKK106"/>
      <c r="AKL106"/>
      <c r="AKM106"/>
      <c r="AKN106"/>
      <c r="AKO106"/>
      <c r="AKP106"/>
      <c r="AKQ106"/>
      <c r="AKR106"/>
      <c r="AKS106"/>
      <c r="AKT106"/>
      <c r="AKU106"/>
      <c r="AKV106"/>
      <c r="AKW106"/>
      <c r="AKX106"/>
      <c r="AKY106"/>
      <c r="AKZ106"/>
      <c r="ALA106"/>
      <c r="ALB106"/>
      <c r="ALC106"/>
      <c r="ALD106"/>
      <c r="ALE106"/>
      <c r="ALF106"/>
      <c r="ALG106"/>
      <c r="ALH106"/>
      <c r="ALI106"/>
      <c r="ALJ106"/>
      <c r="ALK106"/>
      <c r="ALL106"/>
      <c r="ALM106"/>
      <c r="ALN106"/>
      <c r="ALO106"/>
      <c r="ALP106"/>
      <c r="ALQ106"/>
      <c r="ALR106"/>
      <c r="ALS106"/>
      <c r="ALT106"/>
      <c r="ALU106"/>
      <c r="ALV106"/>
      <c r="ALW106"/>
      <c r="ALX106"/>
      <c r="ALY106"/>
      <c r="ALZ106"/>
      <c r="AMA106"/>
      <c r="AMB106"/>
      <c r="AMC106"/>
      <c r="AMD106"/>
    </row>
    <row r="107" spans="1:1018" s="16" customFormat="1" ht="14.25" x14ac:dyDescent="0.45">
      <c r="A107" s="22" t="s">
        <v>178</v>
      </c>
      <c r="B107" s="23" t="s">
        <v>107</v>
      </c>
      <c r="C107" s="22" t="s">
        <v>15</v>
      </c>
      <c r="D107" s="22">
        <v>1</v>
      </c>
      <c r="E107" s="24">
        <v>34.963333333333331</v>
      </c>
      <c r="F107" s="24">
        <f>E107*D107</f>
        <v>34.963333333333331</v>
      </c>
      <c r="AMB107" s="15"/>
    </row>
    <row r="108" spans="1:1018" ht="14.25" x14ac:dyDescent="0.45">
      <c r="A108" s="22" t="s">
        <v>179</v>
      </c>
      <c r="B108" s="23" t="s">
        <v>180</v>
      </c>
      <c r="C108" s="22" t="s">
        <v>15</v>
      </c>
      <c r="D108" s="22">
        <v>1</v>
      </c>
      <c r="E108" s="24">
        <v>61.683333333333337</v>
      </c>
      <c r="F108" s="24">
        <f>E108*D108</f>
        <v>61.683333333333337</v>
      </c>
      <c r="G108" s="17"/>
      <c r="H108" s="17"/>
    </row>
    <row r="109" spans="1:1018" ht="14.25" x14ac:dyDescent="0.45">
      <c r="A109" s="22" t="s">
        <v>181</v>
      </c>
      <c r="B109" s="23" t="s">
        <v>182</v>
      </c>
      <c r="C109" s="22" t="s">
        <v>15</v>
      </c>
      <c r="D109" s="22">
        <v>1</v>
      </c>
      <c r="E109" s="24">
        <v>855.27</v>
      </c>
      <c r="F109" s="24">
        <f>E109*D109</f>
        <v>855.27</v>
      </c>
      <c r="G109" s="17"/>
      <c r="H109" s="17"/>
    </row>
    <row r="110" spans="1:1018" ht="14.25" x14ac:dyDescent="0.45">
      <c r="A110" s="22" t="s">
        <v>183</v>
      </c>
      <c r="B110" s="23" t="s">
        <v>184</v>
      </c>
      <c r="C110" s="22" t="s">
        <v>15</v>
      </c>
      <c r="D110" s="22">
        <v>1</v>
      </c>
      <c r="E110" s="24">
        <v>64.553333333333327</v>
      </c>
      <c r="F110" s="24">
        <f>E110*D110</f>
        <v>64.553333333333327</v>
      </c>
      <c r="G110" s="17"/>
      <c r="H110" s="17"/>
    </row>
    <row r="111" spans="1:1018" ht="28.5" x14ac:dyDescent="0.45">
      <c r="A111" s="22" t="s">
        <v>185</v>
      </c>
      <c r="B111" s="23" t="s">
        <v>109</v>
      </c>
      <c r="C111" s="22" t="s">
        <v>15</v>
      </c>
      <c r="D111" s="22">
        <v>1</v>
      </c>
      <c r="E111" s="24">
        <v>176.20000000000002</v>
      </c>
      <c r="F111" s="24">
        <f>E111*D111</f>
        <v>176.20000000000002</v>
      </c>
      <c r="G111" s="17"/>
      <c r="H111" s="17"/>
    </row>
    <row r="112" spans="1:1018" ht="99.75" x14ac:dyDescent="0.45">
      <c r="A112" s="22" t="s">
        <v>186</v>
      </c>
      <c r="B112" s="23" t="s">
        <v>111</v>
      </c>
      <c r="C112" s="22" t="s">
        <v>15</v>
      </c>
      <c r="D112" s="22">
        <v>1</v>
      </c>
      <c r="E112" s="24">
        <v>38.296666666666674</v>
      </c>
      <c r="F112" s="24">
        <f>E112*D112</f>
        <v>38.296666666666674</v>
      </c>
      <c r="G112" s="17"/>
      <c r="H112" s="17"/>
    </row>
    <row r="113" spans="1:8" ht="114" x14ac:dyDescent="0.45">
      <c r="A113" s="22" t="s">
        <v>187</v>
      </c>
      <c r="B113" s="23" t="s">
        <v>188</v>
      </c>
      <c r="C113" s="22" t="s">
        <v>15</v>
      </c>
      <c r="D113" s="22">
        <v>1</v>
      </c>
      <c r="E113" s="24">
        <v>39.866666666666667</v>
      </c>
      <c r="F113" s="24">
        <f>E113*D113</f>
        <v>39.866666666666667</v>
      </c>
      <c r="G113" s="17"/>
      <c r="H113" s="17"/>
    </row>
    <row r="114" spans="1:8" ht="114" x14ac:dyDescent="0.45">
      <c r="A114" s="22" t="s">
        <v>189</v>
      </c>
      <c r="B114" s="23" t="s">
        <v>78</v>
      </c>
      <c r="C114" s="22" t="s">
        <v>15</v>
      </c>
      <c r="D114" s="22">
        <v>1</v>
      </c>
      <c r="E114" s="24">
        <v>81.69</v>
      </c>
      <c r="F114" s="24">
        <f>E114*D114</f>
        <v>81.69</v>
      </c>
      <c r="G114" s="17"/>
      <c r="H114" s="17"/>
    </row>
    <row r="115" spans="1:8" ht="14.25" x14ac:dyDescent="0.45">
      <c r="A115" s="22" t="s">
        <v>190</v>
      </c>
      <c r="B115" s="23" t="s">
        <v>191</v>
      </c>
      <c r="C115" s="22" t="s">
        <v>15</v>
      </c>
      <c r="D115" s="22">
        <v>1</v>
      </c>
      <c r="E115" s="24">
        <v>70.47</v>
      </c>
      <c r="F115" s="24">
        <f>E115*D115</f>
        <v>70.47</v>
      </c>
      <c r="G115" s="17"/>
      <c r="H115" s="17"/>
    </row>
    <row r="116" spans="1:8" ht="14.25" x14ac:dyDescent="0.45">
      <c r="A116" s="10"/>
      <c r="B116" s="10"/>
      <c r="C116" s="10"/>
      <c r="D116" s="10"/>
      <c r="E116" s="10"/>
      <c r="F116" s="10"/>
      <c r="G116" s="17"/>
      <c r="H116" s="17"/>
    </row>
    <row r="117" spans="1:8" ht="28.9" customHeight="1" x14ac:dyDescent="0.45">
      <c r="A117" s="11" t="s">
        <v>192</v>
      </c>
      <c r="B117" s="11"/>
      <c r="C117" s="11"/>
      <c r="D117" s="11"/>
      <c r="E117" s="11"/>
      <c r="F117" s="11"/>
      <c r="G117" s="17"/>
      <c r="H117" s="17"/>
    </row>
    <row r="118" spans="1:8" ht="28.5" x14ac:dyDescent="0.45">
      <c r="A118" s="20" t="s">
        <v>7</v>
      </c>
      <c r="B118" s="20" t="s">
        <v>8</v>
      </c>
      <c r="C118" s="20" t="s">
        <v>9</v>
      </c>
      <c r="D118" s="20" t="s">
        <v>10</v>
      </c>
      <c r="E118" s="21" t="s">
        <v>11</v>
      </c>
      <c r="F118" s="21" t="s">
        <v>12</v>
      </c>
      <c r="G118" s="17"/>
      <c r="H118" s="17"/>
    </row>
    <row r="119" spans="1:8" ht="14.25" x14ac:dyDescent="0.45">
      <c r="A119" s="22" t="s">
        <v>193</v>
      </c>
      <c r="B119" s="23" t="s">
        <v>194</v>
      </c>
      <c r="C119" s="22" t="s">
        <v>15</v>
      </c>
      <c r="D119" s="22">
        <v>1</v>
      </c>
      <c r="E119" s="24">
        <v>598.99</v>
      </c>
      <c r="F119" s="24">
        <f>E119*D119</f>
        <v>598.99</v>
      </c>
      <c r="G119" s="17"/>
      <c r="H119" s="17"/>
    </row>
    <row r="120" spans="1:8" ht="14.25" x14ac:dyDescent="0.45">
      <c r="A120" s="22" t="s">
        <v>195</v>
      </c>
      <c r="B120" s="23" t="s">
        <v>196</v>
      </c>
      <c r="C120" s="22" t="s">
        <v>15</v>
      </c>
      <c r="D120" s="22">
        <v>1</v>
      </c>
      <c r="E120" s="24">
        <v>2230</v>
      </c>
      <c r="F120" s="24">
        <f>E120*D120</f>
        <v>2230</v>
      </c>
      <c r="G120" s="17"/>
      <c r="H120" s="17"/>
    </row>
    <row r="121" spans="1:8" ht="42.75" x14ac:dyDescent="0.45">
      <c r="A121" s="22" t="s">
        <v>197</v>
      </c>
      <c r="B121" s="23" t="s">
        <v>118</v>
      </c>
      <c r="C121" s="22" t="s">
        <v>15</v>
      </c>
      <c r="D121" s="22">
        <v>1</v>
      </c>
      <c r="E121" s="24">
        <v>634.06000000000006</v>
      </c>
      <c r="F121" s="24">
        <f>E121*D121</f>
        <v>634.06000000000006</v>
      </c>
      <c r="G121" s="17"/>
      <c r="H121" s="17"/>
    </row>
    <row r="122" spans="1:8" ht="28.5" x14ac:dyDescent="0.45">
      <c r="A122" s="22" t="s">
        <v>198</v>
      </c>
      <c r="B122" s="23" t="s">
        <v>199</v>
      </c>
      <c r="C122" s="22" t="s">
        <v>15</v>
      </c>
      <c r="D122" s="22">
        <v>1</v>
      </c>
      <c r="E122" s="24">
        <v>1244.5633333333333</v>
      </c>
      <c r="F122" s="24">
        <f>E122*D122</f>
        <v>1244.5633333333333</v>
      </c>
      <c r="G122" s="17"/>
      <c r="H122" s="17"/>
    </row>
    <row r="123" spans="1:8" ht="57" x14ac:dyDescent="0.45">
      <c r="A123" s="22" t="s">
        <v>200</v>
      </c>
      <c r="B123" s="23" t="s">
        <v>201</v>
      </c>
      <c r="C123" s="22" t="s">
        <v>15</v>
      </c>
      <c r="D123" s="22">
        <v>1</v>
      </c>
      <c r="E123" s="24">
        <v>1536.2366666666667</v>
      </c>
      <c r="F123" s="24">
        <f>E123*D123</f>
        <v>1536.2366666666667</v>
      </c>
      <c r="G123" s="17"/>
      <c r="H123" s="17"/>
    </row>
    <row r="124" spans="1:8" ht="28.5" x14ac:dyDescent="0.45">
      <c r="A124" s="22" t="s">
        <v>202</v>
      </c>
      <c r="B124" s="23" t="s">
        <v>120</v>
      </c>
      <c r="C124" s="22" t="s">
        <v>15</v>
      </c>
      <c r="D124" s="22">
        <v>1</v>
      </c>
      <c r="E124" s="24">
        <v>92.316666666666663</v>
      </c>
      <c r="F124" s="24">
        <f>E124*D124</f>
        <v>92.316666666666663</v>
      </c>
      <c r="G124" s="17"/>
      <c r="H124" s="17"/>
    </row>
    <row r="125" spans="1:8" ht="114" x14ac:dyDescent="0.45">
      <c r="A125" s="22" t="s">
        <v>203</v>
      </c>
      <c r="B125" s="23" t="s">
        <v>204</v>
      </c>
      <c r="C125" s="22" t="s">
        <v>15</v>
      </c>
      <c r="D125" s="22">
        <v>1</v>
      </c>
      <c r="E125" s="24">
        <v>906.63333333333333</v>
      </c>
      <c r="F125" s="24">
        <f>E125*D125</f>
        <v>906.63333333333333</v>
      </c>
      <c r="G125" s="17"/>
      <c r="H125" s="17"/>
    </row>
    <row r="126" spans="1:8" ht="99.75" x14ac:dyDescent="0.45">
      <c r="A126" s="22" t="s">
        <v>205</v>
      </c>
      <c r="B126" s="23" t="s">
        <v>206</v>
      </c>
      <c r="C126" s="22" t="s">
        <v>15</v>
      </c>
      <c r="D126" s="22">
        <v>1</v>
      </c>
      <c r="E126" s="24">
        <v>1336.66</v>
      </c>
      <c r="F126" s="24">
        <f>E126*D126</f>
        <v>1336.66</v>
      </c>
      <c r="G126" s="17"/>
      <c r="H126" s="17"/>
    </row>
    <row r="127" spans="1:8" ht="71.25" x14ac:dyDescent="0.45">
      <c r="A127" s="22" t="s">
        <v>207</v>
      </c>
      <c r="B127" s="23" t="s">
        <v>208</v>
      </c>
      <c r="C127" s="22" t="s">
        <v>15</v>
      </c>
      <c r="D127" s="22">
        <v>1</v>
      </c>
      <c r="E127" s="24">
        <v>529.84333333333336</v>
      </c>
      <c r="F127" s="24">
        <f>E127*D127</f>
        <v>529.84333333333336</v>
      </c>
      <c r="G127" s="17"/>
      <c r="H127" s="17"/>
    </row>
    <row r="128" spans="1:8" ht="28.5" x14ac:dyDescent="0.45">
      <c r="A128" s="22" t="s">
        <v>209</v>
      </c>
      <c r="B128" s="23" t="s">
        <v>210</v>
      </c>
      <c r="C128" s="22" t="s">
        <v>15</v>
      </c>
      <c r="D128" s="22">
        <v>1</v>
      </c>
      <c r="E128" s="24">
        <v>179.07000000000002</v>
      </c>
      <c r="F128" s="24">
        <f>E128*D128</f>
        <v>179.07000000000002</v>
      </c>
      <c r="G128" s="17"/>
      <c r="H128" s="17"/>
    </row>
    <row r="129" spans="1:8" ht="71.25" x14ac:dyDescent="0.45">
      <c r="A129" s="22" t="s">
        <v>211</v>
      </c>
      <c r="B129" s="23" t="s">
        <v>212</v>
      </c>
      <c r="C129" s="22" t="s">
        <v>15</v>
      </c>
      <c r="D129" s="22">
        <v>1</v>
      </c>
      <c r="E129" s="24">
        <v>2363.2800000000002</v>
      </c>
      <c r="F129" s="24">
        <f>E129*D129</f>
        <v>2363.2800000000002</v>
      </c>
      <c r="G129" s="17"/>
      <c r="H129" s="17"/>
    </row>
    <row r="130" spans="1:8" ht="14.25" x14ac:dyDescent="0.45">
      <c r="A130" s="10"/>
      <c r="B130" s="10"/>
      <c r="C130" s="10"/>
      <c r="D130" s="10"/>
      <c r="E130" s="10"/>
      <c r="F130" s="10"/>
      <c r="G130" s="17"/>
      <c r="H130" s="17"/>
    </row>
    <row r="131" spans="1:8" ht="28.9" customHeight="1" x14ac:dyDescent="0.45">
      <c r="A131" s="11" t="s">
        <v>213</v>
      </c>
      <c r="B131" s="11"/>
      <c r="C131" s="11"/>
      <c r="D131" s="11"/>
      <c r="E131" s="11"/>
      <c r="F131" s="11"/>
      <c r="G131" s="17"/>
      <c r="H131" s="17"/>
    </row>
    <row r="132" spans="1:8" ht="28.5" x14ac:dyDescent="0.45">
      <c r="A132" s="20" t="s">
        <v>7</v>
      </c>
      <c r="B132" s="20" t="s">
        <v>8</v>
      </c>
      <c r="C132" s="20" t="s">
        <v>9</v>
      </c>
      <c r="D132" s="20" t="s">
        <v>10</v>
      </c>
      <c r="E132" s="21" t="s">
        <v>11</v>
      </c>
      <c r="F132" s="21" t="s">
        <v>12</v>
      </c>
      <c r="G132" s="17"/>
      <c r="H132" s="17"/>
    </row>
    <row r="133" spans="1:8" ht="14.25" x14ac:dyDescent="0.45">
      <c r="A133" s="22" t="s">
        <v>214</v>
      </c>
      <c r="B133" s="23" t="s">
        <v>144</v>
      </c>
      <c r="C133" s="22" t="s">
        <v>15</v>
      </c>
      <c r="D133" s="22">
        <v>1</v>
      </c>
      <c r="E133" s="24">
        <v>36.966666666666669</v>
      </c>
      <c r="F133" s="24">
        <f>E133*D133</f>
        <v>36.966666666666669</v>
      </c>
      <c r="G133" s="17"/>
      <c r="H133" s="17"/>
    </row>
    <row r="134" spans="1:8" ht="14.25" x14ac:dyDescent="0.45">
      <c r="A134" s="22" t="s">
        <v>215</v>
      </c>
      <c r="B134" s="23" t="s">
        <v>184</v>
      </c>
      <c r="C134" s="22" t="s">
        <v>15</v>
      </c>
      <c r="D134" s="22">
        <v>1</v>
      </c>
      <c r="E134" s="24">
        <v>64.553333333333327</v>
      </c>
      <c r="F134" s="24">
        <f>E134*D134</f>
        <v>64.553333333333327</v>
      </c>
      <c r="G134" s="17"/>
      <c r="H134" s="17"/>
    </row>
    <row r="135" spans="1:8" ht="28.5" x14ac:dyDescent="0.45">
      <c r="A135" s="22" t="s">
        <v>216</v>
      </c>
      <c r="B135" s="23" t="s">
        <v>217</v>
      </c>
      <c r="C135" s="22" t="s">
        <v>15</v>
      </c>
      <c r="D135" s="22">
        <v>2</v>
      </c>
      <c r="E135" s="24">
        <v>18.09</v>
      </c>
      <c r="F135" s="24">
        <f>E135*D135</f>
        <v>36.18</v>
      </c>
      <c r="G135" s="17"/>
      <c r="H135" s="17"/>
    </row>
    <row r="136" spans="1:8" ht="28.5" x14ac:dyDescent="0.45">
      <c r="A136" s="22" t="s">
        <v>218</v>
      </c>
      <c r="B136" s="23" t="s">
        <v>219</v>
      </c>
      <c r="C136" s="22" t="s">
        <v>15</v>
      </c>
      <c r="D136" s="22">
        <v>2</v>
      </c>
      <c r="E136" s="24">
        <v>16.03</v>
      </c>
      <c r="F136" s="24">
        <f>E136*D136</f>
        <v>32.06</v>
      </c>
      <c r="G136" s="17"/>
      <c r="H136" s="17"/>
    </row>
    <row r="137" spans="1:8" ht="28.5" x14ac:dyDescent="0.45">
      <c r="A137" s="22" t="s">
        <v>220</v>
      </c>
      <c r="B137" s="23" t="s">
        <v>221</v>
      </c>
      <c r="C137" s="22" t="s">
        <v>15</v>
      </c>
      <c r="D137" s="22">
        <v>1</v>
      </c>
      <c r="E137" s="24">
        <v>34.71</v>
      </c>
      <c r="F137" s="24">
        <f>E137*D137</f>
        <v>34.71</v>
      </c>
      <c r="G137" s="17"/>
      <c r="H137" s="17"/>
    </row>
    <row r="138" spans="1:8" ht="28.5" x14ac:dyDescent="0.45">
      <c r="A138" s="22" t="s">
        <v>222</v>
      </c>
      <c r="B138" s="23" t="s">
        <v>223</v>
      </c>
      <c r="C138" s="22" t="s">
        <v>15</v>
      </c>
      <c r="D138" s="22">
        <v>1</v>
      </c>
      <c r="E138" s="24">
        <v>29.643333333333334</v>
      </c>
      <c r="F138" s="24">
        <f>E138*D138</f>
        <v>29.643333333333334</v>
      </c>
      <c r="G138" s="17"/>
      <c r="H138" s="17"/>
    </row>
    <row r="139" spans="1:8" ht="14.25" x14ac:dyDescent="0.45">
      <c r="A139" s="22" t="s">
        <v>224</v>
      </c>
      <c r="B139" s="23" t="s">
        <v>225</v>
      </c>
      <c r="C139" s="22" t="s">
        <v>15</v>
      </c>
      <c r="D139" s="22">
        <v>1</v>
      </c>
      <c r="E139" s="24">
        <v>32.76</v>
      </c>
      <c r="F139" s="24">
        <f>E139*D139</f>
        <v>32.76</v>
      </c>
      <c r="G139" s="17"/>
      <c r="H139" s="17"/>
    </row>
    <row r="140" spans="1:8" ht="14.25" x14ac:dyDescent="0.45">
      <c r="A140" s="22" t="s">
        <v>226</v>
      </c>
      <c r="B140" s="23" t="s">
        <v>227</v>
      </c>
      <c r="C140" s="22" t="s">
        <v>15</v>
      </c>
      <c r="D140" s="22">
        <v>1</v>
      </c>
      <c r="E140" s="24">
        <v>58.516666666666673</v>
      </c>
      <c r="F140" s="24">
        <f>E140*D140</f>
        <v>58.516666666666673</v>
      </c>
      <c r="G140" s="17"/>
      <c r="H140" s="17"/>
    </row>
    <row r="141" spans="1:8" ht="28.5" x14ac:dyDescent="0.45">
      <c r="A141" s="22" t="s">
        <v>228</v>
      </c>
      <c r="B141" s="23" t="s">
        <v>142</v>
      </c>
      <c r="C141" s="22" t="s">
        <v>15</v>
      </c>
      <c r="D141" s="22">
        <v>1</v>
      </c>
      <c r="E141" s="24">
        <v>63.23</v>
      </c>
      <c r="F141" s="24">
        <f>E141*D141</f>
        <v>63.23</v>
      </c>
      <c r="G141" s="17"/>
      <c r="H141" s="17"/>
    </row>
    <row r="142" spans="1:8" ht="28.5" x14ac:dyDescent="0.45">
      <c r="A142" s="22" t="s">
        <v>229</v>
      </c>
      <c r="B142" s="23" t="s">
        <v>168</v>
      </c>
      <c r="C142" s="22" t="s">
        <v>15</v>
      </c>
      <c r="D142" s="22">
        <v>1</v>
      </c>
      <c r="E142" s="24">
        <v>207.34333333333333</v>
      </c>
      <c r="F142" s="24">
        <f>E142*D142</f>
        <v>207.34333333333333</v>
      </c>
      <c r="G142" s="17"/>
      <c r="H142" s="17"/>
    </row>
    <row r="143" spans="1:8" ht="14.25" x14ac:dyDescent="0.45">
      <c r="A143" s="22" t="s">
        <v>230</v>
      </c>
      <c r="B143" s="23" t="s">
        <v>42</v>
      </c>
      <c r="C143" s="22" t="s">
        <v>15</v>
      </c>
      <c r="D143" s="22">
        <v>1</v>
      </c>
      <c r="E143" s="24">
        <v>26.13</v>
      </c>
      <c r="F143" s="24">
        <f>E143*D143</f>
        <v>26.13</v>
      </c>
      <c r="G143" s="17"/>
      <c r="H143" s="17"/>
    </row>
    <row r="144" spans="1:8" ht="14.25" x14ac:dyDescent="0.45">
      <c r="A144" s="22" t="s">
        <v>231</v>
      </c>
      <c r="B144" s="23" t="s">
        <v>44</v>
      </c>
      <c r="C144" s="22" t="s">
        <v>15</v>
      </c>
      <c r="D144" s="22">
        <v>1</v>
      </c>
      <c r="E144" s="24">
        <v>15.54</v>
      </c>
      <c r="F144" s="24">
        <f>E144*D144</f>
        <v>15.54</v>
      </c>
      <c r="G144" s="17"/>
      <c r="H144" s="17"/>
    </row>
    <row r="145" spans="1:8" ht="14.25" x14ac:dyDescent="0.45">
      <c r="A145" s="22" t="s">
        <v>232</v>
      </c>
      <c r="B145" s="23" t="s">
        <v>46</v>
      </c>
      <c r="C145" s="22" t="s">
        <v>15</v>
      </c>
      <c r="D145" s="22">
        <v>1</v>
      </c>
      <c r="E145" s="24">
        <v>22.233333333333331</v>
      </c>
      <c r="F145" s="24">
        <f>E145*D145</f>
        <v>22.233333333333331</v>
      </c>
      <c r="G145" s="17"/>
      <c r="H145" s="17"/>
    </row>
    <row r="146" spans="1:8" ht="14.25" x14ac:dyDescent="0.45">
      <c r="A146" s="22" t="s">
        <v>233</v>
      </c>
      <c r="B146" s="23" t="s">
        <v>48</v>
      </c>
      <c r="C146" s="22" t="s">
        <v>15</v>
      </c>
      <c r="D146" s="22">
        <v>1</v>
      </c>
      <c r="E146" s="24">
        <v>10.186666666666667</v>
      </c>
      <c r="F146" s="24">
        <f>E146*D146</f>
        <v>10.186666666666667</v>
      </c>
      <c r="G146" s="17"/>
      <c r="H146" s="17"/>
    </row>
    <row r="147" spans="1:8" ht="14.25" x14ac:dyDescent="0.45">
      <c r="A147" s="22" t="s">
        <v>234</v>
      </c>
      <c r="B147" s="23" t="s">
        <v>50</v>
      </c>
      <c r="C147" s="22" t="s">
        <v>15</v>
      </c>
      <c r="D147" s="22">
        <v>1</v>
      </c>
      <c r="E147" s="24">
        <v>15.046666666666667</v>
      </c>
      <c r="F147" s="24">
        <f>E147*D147</f>
        <v>15.046666666666667</v>
      </c>
      <c r="G147" s="17"/>
      <c r="H147" s="17"/>
    </row>
    <row r="148" spans="1:8" ht="14.25" x14ac:dyDescent="0.45">
      <c r="A148" s="22" t="s">
        <v>235</v>
      </c>
      <c r="B148" s="23" t="s">
        <v>52</v>
      </c>
      <c r="C148" s="22" t="s">
        <v>15</v>
      </c>
      <c r="D148" s="22">
        <v>1</v>
      </c>
      <c r="E148" s="24">
        <v>14.123333333333333</v>
      </c>
      <c r="F148" s="24">
        <f>E148*D148</f>
        <v>14.123333333333333</v>
      </c>
      <c r="G148" s="17"/>
      <c r="H148" s="17"/>
    </row>
    <row r="149" spans="1:8" ht="14.25" x14ac:dyDescent="0.45">
      <c r="A149" s="22" t="s">
        <v>236</v>
      </c>
      <c r="B149" s="23" t="s">
        <v>54</v>
      </c>
      <c r="C149" s="22" t="s">
        <v>15</v>
      </c>
      <c r="D149" s="22">
        <v>1</v>
      </c>
      <c r="E149" s="24">
        <v>15.366666666666667</v>
      </c>
      <c r="F149" s="24">
        <f>E149*D149</f>
        <v>15.366666666666667</v>
      </c>
      <c r="G149" s="17"/>
      <c r="H149" s="17"/>
    </row>
    <row r="150" spans="1:8" ht="14.25" x14ac:dyDescent="0.45">
      <c r="A150" s="22" t="s">
        <v>237</v>
      </c>
      <c r="B150" s="23" t="s">
        <v>56</v>
      </c>
      <c r="C150" s="22" t="s">
        <v>15</v>
      </c>
      <c r="D150" s="22">
        <v>1</v>
      </c>
      <c r="E150" s="24">
        <v>26.166666666666668</v>
      </c>
      <c r="F150" s="24">
        <f>E150*D150</f>
        <v>26.166666666666668</v>
      </c>
      <c r="G150" s="17"/>
      <c r="H150" s="17"/>
    </row>
    <row r="151" spans="1:8" ht="14.25" x14ac:dyDescent="0.45">
      <c r="A151" s="22" t="s">
        <v>238</v>
      </c>
      <c r="B151" s="23" t="s">
        <v>58</v>
      </c>
      <c r="C151" s="22" t="s">
        <v>15</v>
      </c>
      <c r="D151" s="22">
        <v>1</v>
      </c>
      <c r="E151" s="24">
        <v>9.0133333333333336</v>
      </c>
      <c r="F151" s="24">
        <f>E151*D151</f>
        <v>9.0133333333333336</v>
      </c>
      <c r="G151" s="17"/>
      <c r="H151" s="17"/>
    </row>
    <row r="152" spans="1:8" ht="14.25" x14ac:dyDescent="0.45">
      <c r="A152" s="22" t="s">
        <v>239</v>
      </c>
      <c r="B152" s="23" t="s">
        <v>60</v>
      </c>
      <c r="C152" s="22" t="s">
        <v>15</v>
      </c>
      <c r="D152" s="22">
        <v>1</v>
      </c>
      <c r="E152" s="24">
        <v>17.203333333333333</v>
      </c>
      <c r="F152" s="24">
        <f>E152*D152</f>
        <v>17.203333333333333</v>
      </c>
      <c r="G152" s="17"/>
      <c r="H152" s="17"/>
    </row>
    <row r="153" spans="1:8" ht="14.25" x14ac:dyDescent="0.45">
      <c r="A153" s="22" t="s">
        <v>240</v>
      </c>
      <c r="B153" s="23" t="s">
        <v>241</v>
      </c>
      <c r="C153" s="22" t="s">
        <v>15</v>
      </c>
      <c r="D153" s="22">
        <v>1</v>
      </c>
      <c r="E153" s="24">
        <v>17.946666666666669</v>
      </c>
      <c r="F153" s="24">
        <f>E153*D153</f>
        <v>17.946666666666669</v>
      </c>
      <c r="G153" s="17"/>
      <c r="H153" s="17"/>
    </row>
    <row r="154" spans="1:8" ht="14.25" x14ac:dyDescent="0.45">
      <c r="A154" s="22" t="s">
        <v>242</v>
      </c>
      <c r="B154" s="23" t="s">
        <v>243</v>
      </c>
      <c r="C154" s="22" t="s">
        <v>15</v>
      </c>
      <c r="D154" s="22">
        <v>1</v>
      </c>
      <c r="E154" s="24">
        <v>16.693333333333332</v>
      </c>
      <c r="F154" s="24">
        <f>E154*D154</f>
        <v>16.693333333333332</v>
      </c>
      <c r="G154" s="17"/>
      <c r="H154" s="17"/>
    </row>
    <row r="155" spans="1:8" ht="14.25" x14ac:dyDescent="0.45">
      <c r="A155" s="22" t="s">
        <v>244</v>
      </c>
      <c r="B155" s="23" t="s">
        <v>245</v>
      </c>
      <c r="C155" s="22" t="s">
        <v>15</v>
      </c>
      <c r="D155" s="22">
        <v>1</v>
      </c>
      <c r="E155" s="24">
        <v>16.203333333333333</v>
      </c>
      <c r="F155" s="24">
        <f>E155*D155</f>
        <v>16.203333333333333</v>
      </c>
      <c r="G155" s="17"/>
      <c r="H155" s="17"/>
    </row>
    <row r="156" spans="1:8" ht="14.25" x14ac:dyDescent="0.45">
      <c r="A156" s="22" t="s">
        <v>246</v>
      </c>
      <c r="B156" s="23" t="s">
        <v>247</v>
      </c>
      <c r="C156" s="22" t="s">
        <v>15</v>
      </c>
      <c r="D156" s="22">
        <v>1</v>
      </c>
      <c r="E156" s="24">
        <v>46.466666666666669</v>
      </c>
      <c r="F156" s="24">
        <f>E156*D156</f>
        <v>46.466666666666669</v>
      </c>
      <c r="G156" s="17"/>
      <c r="H156" s="17"/>
    </row>
    <row r="157" spans="1:8" ht="14.25" x14ac:dyDescent="0.45">
      <c r="A157" s="22" t="s">
        <v>248</v>
      </c>
      <c r="B157" s="23" t="s">
        <v>249</v>
      </c>
      <c r="C157" s="22" t="s">
        <v>15</v>
      </c>
      <c r="D157" s="22">
        <v>1</v>
      </c>
      <c r="E157" s="24">
        <v>139.64333333333332</v>
      </c>
      <c r="F157" s="24">
        <f>E157*D157</f>
        <v>139.64333333333332</v>
      </c>
      <c r="G157" s="17"/>
      <c r="H157" s="17"/>
    </row>
    <row r="158" spans="1:8" ht="14.25" x14ac:dyDescent="0.45">
      <c r="A158" s="22" t="s">
        <v>250</v>
      </c>
      <c r="B158" s="23" t="s">
        <v>251</v>
      </c>
      <c r="C158" s="22" t="s">
        <v>15</v>
      </c>
      <c r="D158" s="22">
        <v>1</v>
      </c>
      <c r="E158" s="24">
        <v>19.820000000000004</v>
      </c>
      <c r="F158" s="24">
        <f>E158*D158</f>
        <v>19.820000000000004</v>
      </c>
      <c r="G158" s="17"/>
      <c r="H158" s="17"/>
    </row>
    <row r="159" spans="1:8" ht="14.25" x14ac:dyDescent="0.45">
      <c r="A159" s="22" t="s">
        <v>252</v>
      </c>
      <c r="B159" s="23" t="s">
        <v>253</v>
      </c>
      <c r="C159" s="22" t="s">
        <v>15</v>
      </c>
      <c r="D159" s="22">
        <v>1</v>
      </c>
      <c r="E159" s="24">
        <v>46.033333333333331</v>
      </c>
      <c r="F159" s="24">
        <f>E159*D159</f>
        <v>46.033333333333331</v>
      </c>
      <c r="G159" s="17"/>
      <c r="H159" s="17"/>
    </row>
    <row r="160" spans="1:8" ht="14.25" x14ac:dyDescent="0.45">
      <c r="A160" s="22" t="s">
        <v>254</v>
      </c>
      <c r="B160" s="23" t="s">
        <v>180</v>
      </c>
      <c r="C160" s="22" t="s">
        <v>15</v>
      </c>
      <c r="D160" s="22">
        <v>1</v>
      </c>
      <c r="E160" s="24">
        <v>61.683333333333337</v>
      </c>
      <c r="F160" s="24">
        <f>E160*D160</f>
        <v>61.683333333333337</v>
      </c>
      <c r="G160" s="17"/>
      <c r="H160" s="17"/>
    </row>
    <row r="161" spans="1:8" ht="114" x14ac:dyDescent="0.45">
      <c r="A161" s="22" t="s">
        <v>255</v>
      </c>
      <c r="B161" s="26" t="s">
        <v>256</v>
      </c>
      <c r="C161" s="22" t="s">
        <v>257</v>
      </c>
      <c r="D161" s="22"/>
      <c r="E161" s="24">
        <v>81.839999999999989</v>
      </c>
      <c r="F161" s="24">
        <f>E161*D161</f>
        <v>0</v>
      </c>
      <c r="G161" s="17"/>
      <c r="H161" s="17"/>
    </row>
    <row r="162" spans="1:8" ht="28.5" x14ac:dyDescent="0.45">
      <c r="A162" s="22" t="s">
        <v>258</v>
      </c>
      <c r="B162" s="23" t="s">
        <v>259</v>
      </c>
      <c r="C162" s="22" t="s">
        <v>15</v>
      </c>
      <c r="D162" s="22">
        <v>1</v>
      </c>
      <c r="E162" s="24">
        <v>78.7</v>
      </c>
      <c r="F162" s="24">
        <f>E162*D162</f>
        <v>78.7</v>
      </c>
      <c r="G162" s="17"/>
      <c r="H162" s="17"/>
    </row>
    <row r="163" spans="1:8" ht="14.25" x14ac:dyDescent="0.45">
      <c r="A163" s="22" t="s">
        <v>260</v>
      </c>
      <c r="B163" s="23" t="s">
        <v>261</v>
      </c>
      <c r="C163" s="22" t="s">
        <v>15</v>
      </c>
      <c r="D163" s="22">
        <v>2</v>
      </c>
      <c r="E163" s="24">
        <v>54.413333333333334</v>
      </c>
      <c r="F163" s="24">
        <f>E163*D163</f>
        <v>108.82666666666667</v>
      </c>
      <c r="G163" s="17"/>
      <c r="H163" s="17"/>
    </row>
    <row r="164" spans="1:8" ht="14.25" x14ac:dyDescent="0.45">
      <c r="A164" s="22" t="s">
        <v>262</v>
      </c>
      <c r="B164" s="23" t="s">
        <v>263</v>
      </c>
      <c r="C164" s="22" t="s">
        <v>15</v>
      </c>
      <c r="D164" s="22">
        <v>2</v>
      </c>
      <c r="E164" s="24">
        <v>37.453333333333333</v>
      </c>
      <c r="F164" s="24">
        <f>E164*D164</f>
        <v>74.906666666666666</v>
      </c>
      <c r="G164" s="17"/>
      <c r="H164" s="17"/>
    </row>
    <row r="165" spans="1:8" ht="14.25" x14ac:dyDescent="0.45">
      <c r="A165" s="22" t="s">
        <v>264</v>
      </c>
      <c r="B165" s="23" t="s">
        <v>265</v>
      </c>
      <c r="C165" s="22" t="s">
        <v>15</v>
      </c>
      <c r="D165" s="22">
        <v>1</v>
      </c>
      <c r="E165" s="24">
        <v>35.31</v>
      </c>
      <c r="F165" s="24">
        <f>E165*D165</f>
        <v>35.31</v>
      </c>
      <c r="G165" s="17"/>
      <c r="H165" s="17"/>
    </row>
    <row r="166" spans="1:8" ht="14.25" x14ac:dyDescent="0.45">
      <c r="A166" s="22" t="s">
        <v>266</v>
      </c>
      <c r="B166" s="23" t="s">
        <v>267</v>
      </c>
      <c r="C166" s="22" t="s">
        <v>15</v>
      </c>
      <c r="D166" s="22">
        <v>1</v>
      </c>
      <c r="E166" s="24">
        <v>37.6</v>
      </c>
      <c r="F166" s="24">
        <f>E166*D166</f>
        <v>37.6</v>
      </c>
      <c r="G166" s="17"/>
      <c r="H166" s="17"/>
    </row>
    <row r="167" spans="1:8" ht="14.25" x14ac:dyDescent="0.45">
      <c r="A167" s="22" t="s">
        <v>268</v>
      </c>
      <c r="B167" s="23" t="s">
        <v>269</v>
      </c>
      <c r="C167" s="22" t="s">
        <v>15</v>
      </c>
      <c r="D167" s="22">
        <v>1</v>
      </c>
      <c r="E167" s="24">
        <v>123.96333333333332</v>
      </c>
      <c r="F167" s="24">
        <f>E167*D167</f>
        <v>123.96333333333332</v>
      </c>
      <c r="G167" s="17"/>
      <c r="H167" s="17"/>
    </row>
    <row r="168" spans="1:8" ht="14.25" x14ac:dyDescent="0.45">
      <c r="A168" s="22" t="s">
        <v>270</v>
      </c>
      <c r="B168" s="23" t="s">
        <v>271</v>
      </c>
      <c r="C168" s="22" t="s">
        <v>15</v>
      </c>
      <c r="D168" s="22">
        <v>1</v>
      </c>
      <c r="E168" s="24">
        <v>121.58333333333333</v>
      </c>
      <c r="F168" s="24">
        <f>E168*D168</f>
        <v>121.58333333333333</v>
      </c>
      <c r="G168" s="17"/>
      <c r="H168" s="17"/>
    </row>
    <row r="169" spans="1:8" ht="14.25" x14ac:dyDescent="0.45">
      <c r="A169" s="22" t="s">
        <v>272</v>
      </c>
      <c r="B169" s="23" t="s">
        <v>107</v>
      </c>
      <c r="C169" s="22" t="s">
        <v>15</v>
      </c>
      <c r="D169" s="22">
        <v>1</v>
      </c>
      <c r="E169" s="24">
        <v>34.963333333333331</v>
      </c>
      <c r="F169" s="24">
        <f>E169*D169</f>
        <v>34.963333333333331</v>
      </c>
      <c r="G169" s="17"/>
      <c r="H169" s="17"/>
    </row>
    <row r="170" spans="1:8" ht="14.25" x14ac:dyDescent="0.45">
      <c r="A170" s="22" t="s">
        <v>273</v>
      </c>
      <c r="B170" s="23" t="s">
        <v>274</v>
      </c>
      <c r="C170" s="22" t="s">
        <v>15</v>
      </c>
      <c r="D170" s="22">
        <v>1</v>
      </c>
      <c r="E170" s="24">
        <v>39.640000000000008</v>
      </c>
      <c r="F170" s="24">
        <f>E170*D170</f>
        <v>39.640000000000008</v>
      </c>
      <c r="G170" s="17"/>
      <c r="H170" s="17"/>
    </row>
    <row r="171" spans="1:8" ht="14.25" x14ac:dyDescent="0.45">
      <c r="A171" s="22" t="s">
        <v>275</v>
      </c>
      <c r="B171" s="23" t="s">
        <v>276</v>
      </c>
      <c r="C171" s="22" t="s">
        <v>15</v>
      </c>
      <c r="D171" s="22">
        <v>1</v>
      </c>
      <c r="E171" s="24">
        <v>32.353333333333332</v>
      </c>
      <c r="F171" s="24">
        <f>E171*D171</f>
        <v>32.353333333333332</v>
      </c>
      <c r="G171" s="17"/>
      <c r="H171" s="17"/>
    </row>
    <row r="172" spans="1:8" ht="14.25" x14ac:dyDescent="0.45">
      <c r="A172" s="22" t="s">
        <v>277</v>
      </c>
      <c r="B172" s="23" t="s">
        <v>278</v>
      </c>
      <c r="C172" s="22" t="s">
        <v>15</v>
      </c>
      <c r="D172" s="22">
        <v>1</v>
      </c>
      <c r="E172" s="24">
        <v>25.643333333333334</v>
      </c>
      <c r="F172" s="24">
        <f>E172*D172</f>
        <v>25.643333333333334</v>
      </c>
      <c r="G172" s="17"/>
      <c r="H172" s="17"/>
    </row>
    <row r="173" spans="1:8" ht="14.25" x14ac:dyDescent="0.45">
      <c r="A173" s="22" t="s">
        <v>280</v>
      </c>
      <c r="B173" s="23" t="s">
        <v>67</v>
      </c>
      <c r="C173" s="22" t="s">
        <v>15</v>
      </c>
      <c r="D173" s="22">
        <v>1</v>
      </c>
      <c r="E173" s="24">
        <v>26.18</v>
      </c>
      <c r="F173" s="24">
        <f>E173*D173</f>
        <v>26.18</v>
      </c>
      <c r="G173" s="17"/>
      <c r="H173" s="17"/>
    </row>
    <row r="174" spans="1:8" ht="14.25" x14ac:dyDescent="0.45">
      <c r="A174" s="22" t="s">
        <v>281</v>
      </c>
      <c r="B174" s="23" t="s">
        <v>282</v>
      </c>
      <c r="C174" s="22" t="s">
        <v>15</v>
      </c>
      <c r="D174" s="22">
        <v>10</v>
      </c>
      <c r="E174" s="24">
        <v>10.346666666666666</v>
      </c>
      <c r="F174" s="24">
        <f>E174*D174</f>
        <v>103.46666666666665</v>
      </c>
      <c r="G174" s="17"/>
      <c r="H174" s="17"/>
    </row>
    <row r="175" spans="1:8" ht="14.25" x14ac:dyDescent="0.45">
      <c r="A175" s="22" t="s">
        <v>283</v>
      </c>
      <c r="B175" s="23" t="s">
        <v>284</v>
      </c>
      <c r="C175" s="22" t="s">
        <v>15</v>
      </c>
      <c r="D175" s="22">
        <v>10</v>
      </c>
      <c r="E175" s="24">
        <v>2.6266666666666669</v>
      </c>
      <c r="F175" s="24">
        <f>E175*D175</f>
        <v>26.266666666666669</v>
      </c>
      <c r="G175" s="17"/>
      <c r="H175" s="17"/>
    </row>
    <row r="176" spans="1:8" ht="14.25" x14ac:dyDescent="0.45">
      <c r="A176" s="22" t="s">
        <v>285</v>
      </c>
      <c r="B176" s="23" t="s">
        <v>286</v>
      </c>
      <c r="C176" s="22" t="s">
        <v>15</v>
      </c>
      <c r="D176" s="22">
        <v>10</v>
      </c>
      <c r="E176" s="24">
        <v>2.65</v>
      </c>
      <c r="F176" s="24">
        <f>E176*D176</f>
        <v>26.5</v>
      </c>
      <c r="G176" s="17"/>
      <c r="H176" s="17"/>
    </row>
    <row r="177" spans="1:8" ht="14.25" x14ac:dyDescent="0.45">
      <c r="A177" s="22" t="s">
        <v>287</v>
      </c>
      <c r="B177" s="23" t="s">
        <v>288</v>
      </c>
      <c r="C177" s="22" t="s">
        <v>15</v>
      </c>
      <c r="D177" s="22">
        <v>1</v>
      </c>
      <c r="E177" s="24">
        <v>22.866666666666664</v>
      </c>
      <c r="F177" s="24">
        <f>E177*D177</f>
        <v>22.866666666666664</v>
      </c>
      <c r="G177" s="17"/>
      <c r="H177" s="17"/>
    </row>
    <row r="178" spans="1:8" ht="14.25" x14ac:dyDescent="0.45">
      <c r="A178" s="22" t="s">
        <v>289</v>
      </c>
      <c r="B178" s="23" t="s">
        <v>290</v>
      </c>
      <c r="C178" s="22" t="s">
        <v>15</v>
      </c>
      <c r="D178" s="22">
        <v>1</v>
      </c>
      <c r="E178" s="24">
        <v>6.3466666666666667</v>
      </c>
      <c r="F178" s="24">
        <f>E178*D178</f>
        <v>6.3466666666666667</v>
      </c>
      <c r="G178" s="17"/>
      <c r="H178" s="17"/>
    </row>
    <row r="179" spans="1:8" ht="28.5" x14ac:dyDescent="0.45">
      <c r="A179" s="22" t="s">
        <v>291</v>
      </c>
      <c r="B179" s="23" t="s">
        <v>292</v>
      </c>
      <c r="C179" s="22" t="s">
        <v>15</v>
      </c>
      <c r="D179" s="22">
        <v>1</v>
      </c>
      <c r="E179" s="24">
        <v>433.0333333333333</v>
      </c>
      <c r="F179" s="24">
        <f>E179*D179</f>
        <v>433.0333333333333</v>
      </c>
      <c r="G179" s="17"/>
      <c r="H179" s="17"/>
    </row>
    <row r="180" spans="1:8" ht="14.25" x14ac:dyDescent="0.45">
      <c r="A180" s="22" t="s">
        <v>293</v>
      </c>
      <c r="B180" s="23" t="s">
        <v>294</v>
      </c>
      <c r="C180" s="22" t="s">
        <v>15</v>
      </c>
      <c r="D180" s="22">
        <v>1</v>
      </c>
      <c r="E180" s="24">
        <v>70.58</v>
      </c>
      <c r="F180" s="24">
        <f>E180*D180</f>
        <v>70.58</v>
      </c>
      <c r="G180" s="17"/>
      <c r="H180" s="17"/>
    </row>
    <row r="181" spans="1:8" ht="14.25" x14ac:dyDescent="0.45">
      <c r="A181" s="22" t="s">
        <v>295</v>
      </c>
      <c r="B181" s="23" t="s">
        <v>296</v>
      </c>
      <c r="C181" s="22" t="s">
        <v>15</v>
      </c>
      <c r="D181" s="22">
        <v>1</v>
      </c>
      <c r="E181" s="24">
        <v>51.723333333333329</v>
      </c>
      <c r="F181" s="24">
        <f>E181*D181</f>
        <v>51.723333333333329</v>
      </c>
      <c r="G181" s="17"/>
      <c r="H181" s="17"/>
    </row>
    <row r="182" spans="1:8" ht="14.25" x14ac:dyDescent="0.45">
      <c r="A182" s="22" t="s">
        <v>297</v>
      </c>
      <c r="B182" s="23" t="s">
        <v>298</v>
      </c>
      <c r="C182" s="22" t="s">
        <v>15</v>
      </c>
      <c r="D182" s="22">
        <v>1</v>
      </c>
      <c r="E182" s="24">
        <v>107.85666666666667</v>
      </c>
      <c r="F182" s="24">
        <f>E182*D182</f>
        <v>107.85666666666667</v>
      </c>
      <c r="G182" s="17"/>
      <c r="H182" s="17"/>
    </row>
    <row r="183" spans="1:8" ht="14.25" x14ac:dyDescent="0.45">
      <c r="A183" s="22" t="s">
        <v>299</v>
      </c>
      <c r="B183" s="23" t="s">
        <v>300</v>
      </c>
      <c r="C183" s="22" t="s">
        <v>15</v>
      </c>
      <c r="D183" s="22">
        <v>1</v>
      </c>
      <c r="E183" s="24">
        <v>257.84999999999997</v>
      </c>
      <c r="F183" s="24">
        <f>E183*D183</f>
        <v>257.84999999999997</v>
      </c>
      <c r="G183" s="17"/>
      <c r="H183" s="17"/>
    </row>
    <row r="184" spans="1:8" ht="14.25" x14ac:dyDescent="0.45">
      <c r="A184" s="22" t="s">
        <v>301</v>
      </c>
      <c r="B184" s="23" t="s">
        <v>302</v>
      </c>
      <c r="C184" s="22" t="s">
        <v>15</v>
      </c>
      <c r="D184" s="22">
        <v>1</v>
      </c>
      <c r="E184" s="24">
        <v>480.44333333333333</v>
      </c>
      <c r="F184" s="24">
        <f>E184*D184</f>
        <v>480.44333333333333</v>
      </c>
      <c r="G184" s="17"/>
      <c r="H184" s="17"/>
    </row>
    <row r="185" spans="1:8" ht="114" x14ac:dyDescent="0.45">
      <c r="A185" s="22" t="s">
        <v>303</v>
      </c>
      <c r="B185" s="23" t="s">
        <v>304</v>
      </c>
      <c r="C185" s="22" t="s">
        <v>15</v>
      </c>
      <c r="D185" s="22">
        <v>1</v>
      </c>
      <c r="E185" s="24">
        <v>20.566666666666666</v>
      </c>
      <c r="F185" s="24">
        <f>E185*D185</f>
        <v>20.566666666666666</v>
      </c>
      <c r="G185" s="17"/>
      <c r="H185" s="17"/>
    </row>
    <row r="186" spans="1:8" ht="99.75" x14ac:dyDescent="0.45">
      <c r="A186" s="22" t="s">
        <v>305</v>
      </c>
      <c r="B186" s="23" t="s">
        <v>306</v>
      </c>
      <c r="C186" s="22" t="s">
        <v>15</v>
      </c>
      <c r="D186" s="22">
        <v>1</v>
      </c>
      <c r="E186" s="24">
        <v>24.486666666666665</v>
      </c>
      <c r="F186" s="24">
        <f>E186*D186</f>
        <v>24.486666666666665</v>
      </c>
      <c r="G186" s="17"/>
      <c r="H186" s="17"/>
    </row>
    <row r="187" spans="1:8" ht="114" x14ac:dyDescent="0.45">
      <c r="A187" s="22" t="s">
        <v>307</v>
      </c>
      <c r="B187" s="23" t="s">
        <v>308</v>
      </c>
      <c r="C187" s="22" t="s">
        <v>15</v>
      </c>
      <c r="D187" s="22">
        <v>3</v>
      </c>
      <c r="E187" s="24">
        <v>22.16333333333333</v>
      </c>
      <c r="F187" s="24">
        <f>E187*D188</f>
        <v>22.16333333333333</v>
      </c>
      <c r="G187" s="17"/>
      <c r="H187" s="17"/>
    </row>
    <row r="188" spans="1:8" ht="99.75" x14ac:dyDescent="0.45">
      <c r="A188" s="22" t="s">
        <v>309</v>
      </c>
      <c r="B188" s="23" t="s">
        <v>310</v>
      </c>
      <c r="C188" s="22" t="s">
        <v>15</v>
      </c>
      <c r="D188" s="22">
        <v>1</v>
      </c>
      <c r="E188" s="24">
        <v>98.29</v>
      </c>
      <c r="F188" s="24">
        <f>E188*D189</f>
        <v>98.29</v>
      </c>
      <c r="G188" s="17"/>
      <c r="H188" s="17"/>
    </row>
    <row r="189" spans="1:8" ht="57" x14ac:dyDescent="0.45">
      <c r="A189" s="22" t="s">
        <v>311</v>
      </c>
      <c r="B189" s="23" t="s">
        <v>62</v>
      </c>
      <c r="C189" s="22" t="s">
        <v>15</v>
      </c>
      <c r="D189" s="22">
        <v>1</v>
      </c>
      <c r="E189" s="24">
        <v>37.826666666666661</v>
      </c>
      <c r="F189" s="24">
        <f>E189*D189</f>
        <v>37.826666666666661</v>
      </c>
      <c r="G189" s="17"/>
      <c r="H189" s="17"/>
    </row>
    <row r="190" spans="1:8" ht="71.25" x14ac:dyDescent="0.45">
      <c r="A190" s="22" t="s">
        <v>312</v>
      </c>
      <c r="B190" s="23" t="s">
        <v>64</v>
      </c>
      <c r="C190" s="22" t="s">
        <v>15</v>
      </c>
      <c r="D190" s="22">
        <v>1</v>
      </c>
      <c r="E190" s="24">
        <v>78.529999999999987</v>
      </c>
      <c r="F190" s="24">
        <f>E190*D190</f>
        <v>78.529999999999987</v>
      </c>
      <c r="G190" s="17"/>
      <c r="H190" s="17"/>
    </row>
    <row r="191" spans="1:8" ht="85.5" x14ac:dyDescent="0.45">
      <c r="A191" s="22" t="s">
        <v>313</v>
      </c>
      <c r="B191" s="23" t="s">
        <v>71</v>
      </c>
      <c r="C191" s="22" t="s">
        <v>15</v>
      </c>
      <c r="D191" s="22">
        <v>1</v>
      </c>
      <c r="E191" s="24">
        <v>24.929999999999996</v>
      </c>
      <c r="F191" s="24">
        <f>E191*D191</f>
        <v>24.929999999999996</v>
      </c>
      <c r="G191" s="17"/>
      <c r="H191" s="17"/>
    </row>
    <row r="192" spans="1:8" ht="57" x14ac:dyDescent="0.45">
      <c r="A192" s="22" t="s">
        <v>314</v>
      </c>
      <c r="B192" s="26" t="s">
        <v>315</v>
      </c>
      <c r="C192" s="22" t="s">
        <v>15</v>
      </c>
      <c r="D192" s="22">
        <v>16</v>
      </c>
      <c r="E192" s="24">
        <v>25.443333333333332</v>
      </c>
      <c r="F192" s="24">
        <f>E192*D192</f>
        <v>407.09333333333331</v>
      </c>
      <c r="G192" s="17"/>
      <c r="H192" s="17"/>
    </row>
    <row r="193" spans="1:8" ht="28.5" x14ac:dyDescent="0.45">
      <c r="A193" s="22" t="s">
        <v>316</v>
      </c>
      <c r="B193" s="26" t="s">
        <v>317</v>
      </c>
      <c r="C193" s="22" t="s">
        <v>15</v>
      </c>
      <c r="D193" s="22">
        <v>1</v>
      </c>
      <c r="E193" s="24">
        <v>326.74</v>
      </c>
      <c r="F193" s="24">
        <f>E193*D193</f>
        <v>326.74</v>
      </c>
      <c r="G193" s="17"/>
      <c r="H193" s="17"/>
    </row>
    <row r="194" spans="1:8" ht="14.25" x14ac:dyDescent="0.45">
      <c r="A194" s="16"/>
      <c r="B194" s="27"/>
      <c r="C194" s="16"/>
      <c r="D194" s="19"/>
      <c r="E194" s="28"/>
      <c r="F194" s="28"/>
      <c r="G194" s="17"/>
      <c r="H194" s="17"/>
    </row>
    <row r="195" spans="1:8" ht="28.9" customHeight="1" x14ac:dyDescent="0.45">
      <c r="A195" s="11" t="s">
        <v>318</v>
      </c>
      <c r="B195" s="11"/>
      <c r="C195" s="11"/>
      <c r="D195" s="11"/>
      <c r="E195" s="11"/>
      <c r="F195" s="11"/>
      <c r="G195" s="17"/>
      <c r="H195" s="17"/>
    </row>
    <row r="196" spans="1:8" ht="28.5" x14ac:dyDescent="0.45">
      <c r="A196" s="20" t="s">
        <v>7</v>
      </c>
      <c r="B196" s="20" t="s">
        <v>8</v>
      </c>
      <c r="C196" s="20" t="s">
        <v>9</v>
      </c>
      <c r="D196" s="20" t="s">
        <v>10</v>
      </c>
      <c r="E196" s="21" t="s">
        <v>11</v>
      </c>
      <c r="F196" s="21" t="s">
        <v>12</v>
      </c>
      <c r="G196" s="17"/>
      <c r="H196" s="17"/>
    </row>
    <row r="197" spans="1:8" ht="14.25" x14ac:dyDescent="0.45">
      <c r="A197" s="22" t="s">
        <v>319</v>
      </c>
      <c r="B197" s="23" t="s">
        <v>320</v>
      </c>
      <c r="C197" s="22" t="s">
        <v>15</v>
      </c>
      <c r="D197" s="22">
        <v>3</v>
      </c>
      <c r="E197" s="24">
        <v>497.28666666666669</v>
      </c>
      <c r="F197" s="24">
        <f>E197*D197</f>
        <v>1491.8600000000001</v>
      </c>
      <c r="G197" s="17"/>
      <c r="H197" s="17"/>
    </row>
    <row r="198" spans="1:8" ht="28.5" x14ac:dyDescent="0.45">
      <c r="A198" s="22" t="s">
        <v>321</v>
      </c>
      <c r="B198" s="23" t="s">
        <v>322</v>
      </c>
      <c r="C198" s="22" t="s">
        <v>15</v>
      </c>
      <c r="D198" s="22">
        <v>2</v>
      </c>
      <c r="E198" s="24">
        <v>540.51666666666665</v>
      </c>
      <c r="F198" s="24">
        <f>E198*D198</f>
        <v>1081.0333333333333</v>
      </c>
      <c r="G198" s="17"/>
      <c r="H198" s="17"/>
    </row>
    <row r="199" spans="1:8" ht="57" x14ac:dyDescent="0.45">
      <c r="A199" s="22" t="s">
        <v>323</v>
      </c>
      <c r="B199" s="23" t="s">
        <v>324</v>
      </c>
      <c r="C199" s="22" t="s">
        <v>15</v>
      </c>
      <c r="D199" s="22">
        <v>1</v>
      </c>
      <c r="E199" s="24">
        <v>460.9199999999999</v>
      </c>
      <c r="F199" s="24">
        <f>E199*D199</f>
        <v>460.9199999999999</v>
      </c>
      <c r="G199" s="17"/>
      <c r="H199" s="17"/>
    </row>
    <row r="200" spans="1:8" ht="28.5" x14ac:dyDescent="0.45">
      <c r="A200" s="22" t="s">
        <v>325</v>
      </c>
      <c r="B200" s="23" t="s">
        <v>326</v>
      </c>
      <c r="C200" s="22" t="s">
        <v>15</v>
      </c>
      <c r="D200" s="22">
        <v>3</v>
      </c>
      <c r="E200" s="24">
        <v>100.77</v>
      </c>
      <c r="F200" s="24">
        <f>E200*D200</f>
        <v>302.31</v>
      </c>
      <c r="G200" s="17"/>
      <c r="H200" s="17"/>
    </row>
    <row r="201" spans="1:8" ht="42.75" x14ac:dyDescent="0.45">
      <c r="A201" s="22" t="s">
        <v>327</v>
      </c>
      <c r="B201" s="23" t="s">
        <v>328</v>
      </c>
      <c r="C201" s="22" t="s">
        <v>15</v>
      </c>
      <c r="D201" s="22">
        <v>1</v>
      </c>
      <c r="E201" s="24">
        <v>424.75</v>
      </c>
      <c r="F201" s="24">
        <f>E201*D201</f>
        <v>424.75</v>
      </c>
      <c r="G201" s="17"/>
      <c r="H201" s="17"/>
    </row>
    <row r="202" spans="1:8" ht="42.75" x14ac:dyDescent="0.45">
      <c r="A202" s="22" t="s">
        <v>329</v>
      </c>
      <c r="B202" s="23" t="s">
        <v>330</v>
      </c>
      <c r="C202" s="22" t="s">
        <v>15</v>
      </c>
      <c r="D202" s="22">
        <v>1</v>
      </c>
      <c r="E202" s="24">
        <v>563.58000000000004</v>
      </c>
      <c r="F202" s="24">
        <f>E202*D202</f>
        <v>563.58000000000004</v>
      </c>
      <c r="G202" s="17"/>
      <c r="H202" s="17"/>
    </row>
    <row r="203" spans="1:8" ht="71.25" x14ac:dyDescent="0.45">
      <c r="A203" s="22" t="s">
        <v>331</v>
      </c>
      <c r="B203" s="23" t="s">
        <v>332</v>
      </c>
      <c r="C203" s="22" t="s">
        <v>15</v>
      </c>
      <c r="D203" s="22">
        <v>1</v>
      </c>
      <c r="E203" s="24">
        <v>1196.2666666666667</v>
      </c>
      <c r="F203" s="24">
        <f>E203*D203</f>
        <v>1196.2666666666667</v>
      </c>
      <c r="G203" s="17"/>
      <c r="H203" s="17"/>
    </row>
    <row r="204" spans="1:8" ht="42.75" x14ac:dyDescent="0.45">
      <c r="A204" s="22" t="s">
        <v>333</v>
      </c>
      <c r="B204" s="23" t="s">
        <v>334</v>
      </c>
      <c r="C204" s="22" t="s">
        <v>15</v>
      </c>
      <c r="D204" s="22">
        <v>1</v>
      </c>
      <c r="E204" s="24">
        <v>622.74666666666667</v>
      </c>
      <c r="F204" s="24">
        <f>E204*D204</f>
        <v>622.74666666666667</v>
      </c>
      <c r="G204" s="17"/>
      <c r="H204" s="17"/>
    </row>
    <row r="205" spans="1:8" ht="42.75" x14ac:dyDescent="0.45">
      <c r="A205" s="22" t="s">
        <v>335</v>
      </c>
      <c r="B205" s="23" t="s">
        <v>336</v>
      </c>
      <c r="C205" s="22" t="s">
        <v>15</v>
      </c>
      <c r="D205" s="22">
        <v>1</v>
      </c>
      <c r="E205" s="24">
        <v>394.59999999999997</v>
      </c>
      <c r="F205" s="24">
        <f>E205*D205</f>
        <v>394.59999999999997</v>
      </c>
      <c r="G205" s="17"/>
      <c r="H205" s="17"/>
    </row>
    <row r="206" spans="1:8" ht="42.75" x14ac:dyDescent="0.45">
      <c r="A206" s="22" t="s">
        <v>337</v>
      </c>
      <c r="B206" s="23" t="s">
        <v>338</v>
      </c>
      <c r="C206" s="22" t="s">
        <v>15</v>
      </c>
      <c r="D206" s="22">
        <v>1</v>
      </c>
      <c r="E206" s="24">
        <v>914.33333333333337</v>
      </c>
      <c r="F206" s="24">
        <f>E206*D206</f>
        <v>914.33333333333337</v>
      </c>
      <c r="G206" s="17"/>
      <c r="H206" s="17"/>
    </row>
    <row r="207" spans="1:8" ht="57" x14ac:dyDescent="0.45">
      <c r="A207" s="22" t="s">
        <v>339</v>
      </c>
      <c r="B207" s="29" t="s">
        <v>340</v>
      </c>
      <c r="C207" s="22" t="s">
        <v>15</v>
      </c>
      <c r="D207" s="22">
        <v>2</v>
      </c>
      <c r="E207" s="24">
        <v>899.1633333333333</v>
      </c>
      <c r="F207" s="24">
        <f>E207*D207</f>
        <v>1798.3266666666666</v>
      </c>
      <c r="G207" s="17"/>
      <c r="H207" s="17"/>
    </row>
    <row r="208" spans="1:8" ht="28.5" x14ac:dyDescent="0.45">
      <c r="A208" s="22" t="s">
        <v>341</v>
      </c>
      <c r="B208" s="23" t="s">
        <v>342</v>
      </c>
      <c r="C208" s="22" t="s">
        <v>15</v>
      </c>
      <c r="D208" s="22">
        <v>1</v>
      </c>
      <c r="E208" s="24">
        <v>266.96999999999997</v>
      </c>
      <c r="F208" s="24">
        <f>E208*D208</f>
        <v>266.96999999999997</v>
      </c>
      <c r="G208" s="17"/>
      <c r="H208" s="17"/>
    </row>
    <row r="209" spans="1:8" ht="28.5" x14ac:dyDescent="0.45">
      <c r="A209" s="22" t="s">
        <v>343</v>
      </c>
      <c r="B209" s="23" t="s">
        <v>344</v>
      </c>
      <c r="C209" s="22" t="s">
        <v>15</v>
      </c>
      <c r="D209" s="22">
        <v>1</v>
      </c>
      <c r="E209" s="24">
        <v>894.95666666666659</v>
      </c>
      <c r="F209" s="24">
        <f>E209*D209</f>
        <v>894.95666666666659</v>
      </c>
      <c r="G209" s="17"/>
      <c r="H209" s="17"/>
    </row>
    <row r="210" spans="1:8" ht="14.25" x14ac:dyDescent="0.45">
      <c r="A210" s="22" t="s">
        <v>345</v>
      </c>
      <c r="B210" s="23" t="s">
        <v>346</v>
      </c>
      <c r="C210" s="22" t="s">
        <v>15</v>
      </c>
      <c r="D210" s="22">
        <v>1</v>
      </c>
      <c r="E210" s="24">
        <v>978.68333333333339</v>
      </c>
      <c r="F210" s="24">
        <f>E210*D210</f>
        <v>978.68333333333339</v>
      </c>
      <c r="G210" s="17"/>
      <c r="H210" s="17"/>
    </row>
    <row r="211" spans="1:8" ht="85.5" x14ac:dyDescent="0.45">
      <c r="A211" s="22" t="s">
        <v>347</v>
      </c>
      <c r="B211" s="23" t="s">
        <v>348</v>
      </c>
      <c r="C211" s="22" t="s">
        <v>15</v>
      </c>
      <c r="D211" s="22">
        <v>2</v>
      </c>
      <c r="E211" s="24">
        <v>1055.4333333333334</v>
      </c>
      <c r="F211" s="24">
        <f>E211*D211</f>
        <v>2110.8666666666668</v>
      </c>
      <c r="G211" s="17"/>
      <c r="H211" s="17"/>
    </row>
    <row r="212" spans="1:8" ht="85.5" x14ac:dyDescent="0.45">
      <c r="A212" s="22" t="s">
        <v>349</v>
      </c>
      <c r="B212" s="23" t="s">
        <v>350</v>
      </c>
      <c r="C212" s="22" t="s">
        <v>15</v>
      </c>
      <c r="D212" s="22">
        <v>1</v>
      </c>
      <c r="E212" s="24">
        <v>488.84333333333331</v>
      </c>
      <c r="F212" s="24">
        <f>E212*D212</f>
        <v>488.84333333333331</v>
      </c>
      <c r="G212" s="17"/>
      <c r="H212" s="17"/>
    </row>
    <row r="213" spans="1:8" ht="85.5" x14ac:dyDescent="0.45">
      <c r="A213" s="22" t="s">
        <v>351</v>
      </c>
      <c r="B213" s="23" t="s">
        <v>352</v>
      </c>
      <c r="C213" s="22" t="s">
        <v>15</v>
      </c>
      <c r="D213" s="22">
        <v>2</v>
      </c>
      <c r="E213" s="24">
        <v>305.90333333333336</v>
      </c>
      <c r="F213" s="24">
        <f>E213*D213</f>
        <v>611.80666666666673</v>
      </c>
      <c r="G213" s="17"/>
      <c r="H213" s="17"/>
    </row>
    <row r="214" spans="1:8" ht="99.75" x14ac:dyDescent="0.45">
      <c r="A214" s="22" t="s">
        <v>353</v>
      </c>
      <c r="B214" s="23" t="s">
        <v>354</v>
      </c>
      <c r="C214" s="22" t="s">
        <v>15</v>
      </c>
      <c r="D214" s="22">
        <v>1</v>
      </c>
      <c r="E214" s="24">
        <v>4005.9333333333329</v>
      </c>
      <c r="F214" s="24">
        <f>E214*D214</f>
        <v>4005.9333333333329</v>
      </c>
      <c r="G214" s="17"/>
      <c r="H214" s="17"/>
    </row>
    <row r="215" spans="1:8" ht="42.75" x14ac:dyDescent="0.45">
      <c r="A215" s="22" t="s">
        <v>355</v>
      </c>
      <c r="B215" s="23" t="s">
        <v>356</v>
      </c>
      <c r="C215" s="22" t="s">
        <v>15</v>
      </c>
      <c r="D215" s="22">
        <v>1</v>
      </c>
      <c r="E215" s="24">
        <v>215.6</v>
      </c>
      <c r="F215" s="24">
        <f>E215*D215</f>
        <v>215.6</v>
      </c>
      <c r="G215" s="17"/>
      <c r="H215" s="17"/>
    </row>
    <row r="216" spans="1:8" ht="57" x14ac:dyDescent="0.45">
      <c r="A216" s="22" t="s">
        <v>357</v>
      </c>
      <c r="B216" s="23" t="s">
        <v>358</v>
      </c>
      <c r="C216" s="22" t="s">
        <v>15</v>
      </c>
      <c r="D216" s="22">
        <v>1</v>
      </c>
      <c r="E216" s="24">
        <v>646.62</v>
      </c>
      <c r="F216" s="24">
        <f>E216*D216</f>
        <v>646.62</v>
      </c>
      <c r="G216" s="17"/>
      <c r="H216" s="17"/>
    </row>
    <row r="217" spans="1:8" ht="14.25" x14ac:dyDescent="0.45">
      <c r="A217" s="9"/>
      <c r="B217" s="9"/>
      <c r="C217" s="9"/>
      <c r="D217" s="9"/>
      <c r="E217" s="9"/>
      <c r="F217" s="9"/>
      <c r="G217" s="17"/>
      <c r="H217" s="17"/>
    </row>
    <row r="218" spans="1:8" ht="15.7" customHeight="1" x14ac:dyDescent="0.45">
      <c r="A218" s="11" t="s">
        <v>359</v>
      </c>
      <c r="B218" s="11"/>
      <c r="C218" s="11"/>
      <c r="D218" s="11"/>
      <c r="E218" s="11"/>
      <c r="F218" s="11"/>
      <c r="G218" s="17"/>
      <c r="H218" s="17"/>
    </row>
    <row r="219" spans="1:8" ht="28.5" x14ac:dyDescent="0.45">
      <c r="A219" s="20" t="s">
        <v>7</v>
      </c>
      <c r="B219" s="20" t="s">
        <v>8</v>
      </c>
      <c r="C219" s="20" t="s">
        <v>9</v>
      </c>
      <c r="D219" s="20" t="s">
        <v>10</v>
      </c>
      <c r="E219" s="21" t="s">
        <v>11</v>
      </c>
      <c r="F219" s="21" t="s">
        <v>12</v>
      </c>
      <c r="G219" s="17"/>
      <c r="H219" s="17"/>
    </row>
    <row r="220" spans="1:8" ht="42.75" x14ac:dyDescent="0.45">
      <c r="A220" s="22" t="s">
        <v>360</v>
      </c>
      <c r="B220" s="23" t="s">
        <v>361</v>
      </c>
      <c r="C220" s="22" t="s">
        <v>15</v>
      </c>
      <c r="D220" s="22">
        <v>1</v>
      </c>
      <c r="E220" s="24">
        <v>237.76666666666665</v>
      </c>
      <c r="F220" s="24">
        <f>E220*D220</f>
        <v>237.76666666666665</v>
      </c>
      <c r="G220" s="17"/>
      <c r="H220" s="17"/>
    </row>
    <row r="221" spans="1:8" ht="28.5" x14ac:dyDescent="0.45">
      <c r="A221" s="22" t="s">
        <v>362</v>
      </c>
      <c r="B221" s="23" t="s">
        <v>363</v>
      </c>
      <c r="C221" s="22" t="s">
        <v>15</v>
      </c>
      <c r="D221" s="22">
        <v>7</v>
      </c>
      <c r="E221" s="24">
        <v>21.89</v>
      </c>
      <c r="F221" s="24">
        <f>E221*D221</f>
        <v>153.23000000000002</v>
      </c>
      <c r="G221" s="17"/>
      <c r="H221" s="17"/>
    </row>
    <row r="222" spans="1:8" ht="28.5" x14ac:dyDescent="0.45">
      <c r="A222" s="22" t="s">
        <v>364</v>
      </c>
      <c r="B222" s="23" t="s">
        <v>365</v>
      </c>
      <c r="C222" s="22" t="s">
        <v>15</v>
      </c>
      <c r="D222" s="22">
        <v>2</v>
      </c>
      <c r="E222" s="24">
        <v>71.33</v>
      </c>
      <c r="F222" s="24">
        <f>E222*D222</f>
        <v>142.66</v>
      </c>
      <c r="G222" s="17"/>
      <c r="H222" s="17"/>
    </row>
    <row r="223" spans="1:8" ht="28.5" x14ac:dyDescent="0.45">
      <c r="A223" s="22" t="s">
        <v>366</v>
      </c>
      <c r="B223" s="23" t="s">
        <v>367</v>
      </c>
      <c r="C223" s="22" t="s">
        <v>15</v>
      </c>
      <c r="D223" s="22">
        <v>0.5</v>
      </c>
      <c r="E223" s="24">
        <v>25.596666666666664</v>
      </c>
      <c r="F223" s="24">
        <f>E223*D223</f>
        <v>12.798333333333332</v>
      </c>
      <c r="G223" s="17"/>
      <c r="H223" s="17"/>
    </row>
    <row r="224" spans="1:8" ht="14.25" x14ac:dyDescent="0.45">
      <c r="A224" s="22" t="s">
        <v>368</v>
      </c>
      <c r="B224" s="23" t="s">
        <v>369</v>
      </c>
      <c r="C224" s="22" t="s">
        <v>15</v>
      </c>
      <c r="D224" s="22">
        <v>0.5</v>
      </c>
      <c r="E224" s="24">
        <v>40.836666666666673</v>
      </c>
      <c r="F224" s="24">
        <f>E224*D224</f>
        <v>20.418333333333337</v>
      </c>
      <c r="G224" s="17"/>
      <c r="H224" s="17"/>
    </row>
    <row r="225" spans="1:8" ht="28.5" x14ac:dyDescent="0.45">
      <c r="A225" s="22" t="s">
        <v>370</v>
      </c>
      <c r="B225" s="23" t="s">
        <v>371</v>
      </c>
      <c r="C225" s="22" t="s">
        <v>15</v>
      </c>
      <c r="D225" s="22">
        <v>20</v>
      </c>
      <c r="E225" s="24">
        <v>7.2366666666666672</v>
      </c>
      <c r="F225" s="24">
        <f>E225*D225</f>
        <v>144.73333333333335</v>
      </c>
      <c r="G225" s="17"/>
      <c r="H225" s="17"/>
    </row>
    <row r="226" spans="1:8" ht="28.5" x14ac:dyDescent="0.45">
      <c r="A226" s="22" t="s">
        <v>372</v>
      </c>
      <c r="B226" s="23" t="s">
        <v>373</v>
      </c>
      <c r="C226" s="22" t="s">
        <v>15</v>
      </c>
      <c r="D226" s="22">
        <v>1</v>
      </c>
      <c r="E226" s="24">
        <v>58.870000000000005</v>
      </c>
      <c r="F226" s="24">
        <f>E226*D226</f>
        <v>58.870000000000005</v>
      </c>
      <c r="G226" s="17"/>
      <c r="H226" s="17"/>
    </row>
    <row r="227" spans="1:8" ht="28.5" x14ac:dyDescent="0.45">
      <c r="A227" s="22" t="s">
        <v>374</v>
      </c>
      <c r="B227" s="23" t="s">
        <v>375</v>
      </c>
      <c r="C227" s="22" t="s">
        <v>15</v>
      </c>
      <c r="D227" s="22">
        <v>2</v>
      </c>
      <c r="E227" s="24">
        <v>24.926666666666666</v>
      </c>
      <c r="F227" s="24">
        <f>E227*D227</f>
        <v>49.853333333333332</v>
      </c>
      <c r="G227" s="17"/>
      <c r="H227" s="17"/>
    </row>
    <row r="228" spans="1:8" ht="42.75" x14ac:dyDescent="0.45">
      <c r="A228" s="22" t="s">
        <v>376</v>
      </c>
      <c r="B228" s="26" t="s">
        <v>377</v>
      </c>
      <c r="C228" s="22" t="s">
        <v>15</v>
      </c>
      <c r="D228" s="22">
        <v>2</v>
      </c>
      <c r="E228" s="24">
        <v>14</v>
      </c>
      <c r="F228" s="30">
        <f>E228*D228</f>
        <v>28</v>
      </c>
      <c r="G228" s="17"/>
      <c r="H228" s="17"/>
    </row>
    <row r="229" spans="1:8" ht="28.5" x14ac:dyDescent="0.45">
      <c r="A229" s="22" t="s">
        <v>378</v>
      </c>
      <c r="B229" s="23" t="s">
        <v>379</v>
      </c>
      <c r="C229" s="22" t="s">
        <v>15</v>
      </c>
      <c r="D229" s="22">
        <v>1</v>
      </c>
      <c r="E229" s="24">
        <v>53.12</v>
      </c>
      <c r="F229" s="24">
        <f>E229*D229</f>
        <v>53.12</v>
      </c>
      <c r="G229" s="17"/>
      <c r="H229" s="17"/>
    </row>
    <row r="230" spans="1:8" ht="28.5" x14ac:dyDescent="0.45">
      <c r="A230" s="22" t="s">
        <v>380</v>
      </c>
      <c r="B230" s="23" t="s">
        <v>381</v>
      </c>
      <c r="C230" s="22" t="s">
        <v>15</v>
      </c>
      <c r="D230" s="22">
        <v>1</v>
      </c>
      <c r="E230" s="24">
        <v>19.266666666666666</v>
      </c>
      <c r="F230" s="24">
        <f>E230*D230</f>
        <v>19.266666666666666</v>
      </c>
      <c r="G230" s="17"/>
      <c r="H230" s="17"/>
    </row>
    <row r="231" spans="1:8" ht="28.5" x14ac:dyDescent="0.45">
      <c r="A231" s="22" t="s">
        <v>382</v>
      </c>
      <c r="B231" s="23" t="s">
        <v>383</v>
      </c>
      <c r="C231" s="22" t="s">
        <v>15</v>
      </c>
      <c r="D231" s="22">
        <v>1</v>
      </c>
      <c r="E231" s="24">
        <v>3.0633333333333339</v>
      </c>
      <c r="F231" s="24">
        <f>E231*D231</f>
        <v>3.0633333333333339</v>
      </c>
      <c r="G231" s="17"/>
      <c r="H231" s="17"/>
    </row>
    <row r="232" spans="1:8" ht="28.5" x14ac:dyDescent="0.45">
      <c r="A232" s="22" t="s">
        <v>384</v>
      </c>
      <c r="B232" s="23" t="s">
        <v>385</v>
      </c>
      <c r="C232" s="22" t="s">
        <v>15</v>
      </c>
      <c r="D232" s="22">
        <v>2</v>
      </c>
      <c r="E232" s="24">
        <v>16.643333333333334</v>
      </c>
      <c r="F232" s="24">
        <f>E232*D232</f>
        <v>33.286666666666669</v>
      </c>
      <c r="G232" s="17"/>
      <c r="H232" s="17"/>
    </row>
    <row r="233" spans="1:8" ht="14.25" x14ac:dyDescent="0.45">
      <c r="A233" s="22" t="s">
        <v>386</v>
      </c>
      <c r="B233" s="23" t="s">
        <v>387</v>
      </c>
      <c r="C233" s="22" t="s">
        <v>15</v>
      </c>
      <c r="D233" s="22">
        <v>5</v>
      </c>
      <c r="E233" s="24">
        <v>7.4366666666666665</v>
      </c>
      <c r="F233" s="24">
        <f>E233*D233</f>
        <v>37.18333333333333</v>
      </c>
      <c r="G233" s="17"/>
      <c r="H233" s="17"/>
    </row>
    <row r="234" spans="1:8" ht="28.5" x14ac:dyDescent="0.45">
      <c r="A234" s="22" t="s">
        <v>388</v>
      </c>
      <c r="B234" s="23" t="s">
        <v>389</v>
      </c>
      <c r="C234" s="22" t="s">
        <v>15</v>
      </c>
      <c r="D234" s="22">
        <v>2</v>
      </c>
      <c r="E234" s="24">
        <v>7.2533333333333339</v>
      </c>
      <c r="F234" s="24">
        <f>E234*D234</f>
        <v>14.506666666666668</v>
      </c>
      <c r="G234" s="17"/>
      <c r="H234" s="17"/>
    </row>
    <row r="235" spans="1:8" ht="57" x14ac:dyDescent="0.45">
      <c r="A235" s="22" t="s">
        <v>390</v>
      </c>
      <c r="B235" s="23" t="s">
        <v>391</v>
      </c>
      <c r="C235" s="22" t="s">
        <v>15</v>
      </c>
      <c r="D235" s="22">
        <v>15</v>
      </c>
      <c r="E235" s="24">
        <v>1.67</v>
      </c>
      <c r="F235" s="24">
        <f>E235*D235</f>
        <v>25.049999999999997</v>
      </c>
      <c r="G235" s="17"/>
      <c r="H235" s="17"/>
    </row>
    <row r="236" spans="1:8" ht="28.5" x14ac:dyDescent="0.45">
      <c r="A236" s="22" t="s">
        <v>392</v>
      </c>
      <c r="B236" s="23" t="s">
        <v>393</v>
      </c>
      <c r="C236" s="22" t="s">
        <v>15</v>
      </c>
      <c r="D236" s="22">
        <v>1</v>
      </c>
      <c r="E236" s="24">
        <v>100.30333333333333</v>
      </c>
      <c r="F236" s="24">
        <f>E236*D236</f>
        <v>100.30333333333333</v>
      </c>
      <c r="G236" s="17"/>
      <c r="H236" s="17"/>
    </row>
    <row r="237" spans="1:8" ht="57" x14ac:dyDescent="0.45">
      <c r="A237" s="22" t="s">
        <v>394</v>
      </c>
      <c r="B237" s="23" t="s">
        <v>395</v>
      </c>
      <c r="C237" s="22" t="s">
        <v>15</v>
      </c>
      <c r="D237" s="22">
        <v>2</v>
      </c>
      <c r="E237" s="24">
        <v>336.79666666666668</v>
      </c>
      <c r="F237" s="24">
        <f>E237*D237</f>
        <v>673.59333333333336</v>
      </c>
      <c r="G237" s="17"/>
      <c r="H237" s="17"/>
    </row>
    <row r="238" spans="1:8" ht="28.5" x14ac:dyDescent="0.45">
      <c r="A238" s="22" t="s">
        <v>396</v>
      </c>
      <c r="B238" s="23" t="s">
        <v>397</v>
      </c>
      <c r="C238" s="22" t="s">
        <v>15</v>
      </c>
      <c r="D238" s="22">
        <v>1</v>
      </c>
      <c r="E238" s="24">
        <v>17.653333333333332</v>
      </c>
      <c r="F238" s="24">
        <f>E238*D238</f>
        <v>17.653333333333332</v>
      </c>
      <c r="G238" s="17"/>
      <c r="H238" s="17"/>
    </row>
    <row r="239" spans="1:8" ht="28.5" x14ac:dyDescent="0.45">
      <c r="A239" s="22" t="s">
        <v>398</v>
      </c>
      <c r="B239" s="23" t="s">
        <v>399</v>
      </c>
      <c r="C239" s="22" t="s">
        <v>15</v>
      </c>
      <c r="D239" s="22">
        <v>1</v>
      </c>
      <c r="E239" s="24">
        <v>35.196666666666665</v>
      </c>
      <c r="F239" s="24">
        <f>E239*D239</f>
        <v>35.196666666666665</v>
      </c>
      <c r="G239" s="17"/>
      <c r="H239" s="17"/>
    </row>
    <row r="240" spans="1:8" ht="71.25" x14ac:dyDescent="0.45">
      <c r="A240" s="22" t="s">
        <v>400</v>
      </c>
      <c r="B240" s="23" t="s">
        <v>401</v>
      </c>
      <c r="C240" s="22" t="s">
        <v>15</v>
      </c>
      <c r="D240" s="22">
        <v>2</v>
      </c>
      <c r="E240" s="24">
        <v>185.16333333333333</v>
      </c>
      <c r="F240" s="24">
        <f>E240*D240</f>
        <v>370.32666666666665</v>
      </c>
      <c r="G240" s="17"/>
      <c r="H240" s="17"/>
    </row>
    <row r="241" spans="1:8" ht="14.25" x14ac:dyDescent="0.45">
      <c r="A241" s="22" t="s">
        <v>402</v>
      </c>
      <c r="B241" s="23" t="s">
        <v>403</v>
      </c>
      <c r="C241" s="22" t="s">
        <v>15</v>
      </c>
      <c r="D241" s="22">
        <v>7</v>
      </c>
      <c r="E241" s="24">
        <v>24.386666666666667</v>
      </c>
      <c r="F241" s="24">
        <f>E241*D241</f>
        <v>170.70666666666668</v>
      </c>
      <c r="G241" s="17"/>
      <c r="H241" s="17"/>
    </row>
    <row r="242" spans="1:8" ht="14.25" x14ac:dyDescent="0.45">
      <c r="A242" s="22" t="s">
        <v>404</v>
      </c>
      <c r="B242" s="23" t="s">
        <v>405</v>
      </c>
      <c r="C242" s="22" t="s">
        <v>15</v>
      </c>
      <c r="D242" s="22">
        <v>7</v>
      </c>
      <c r="E242" s="24">
        <v>11.596666666666669</v>
      </c>
      <c r="F242" s="24">
        <f>E242*D242</f>
        <v>81.176666666666691</v>
      </c>
      <c r="G242" s="17"/>
      <c r="H242" s="17"/>
    </row>
    <row r="243" spans="1:8" ht="114" x14ac:dyDescent="0.45">
      <c r="A243" s="22" t="s">
        <v>406</v>
      </c>
      <c r="B243" s="23" t="s">
        <v>407</v>
      </c>
      <c r="C243" s="22" t="s">
        <v>15</v>
      </c>
      <c r="D243" s="22">
        <v>2</v>
      </c>
      <c r="E243" s="24">
        <v>54.816666666666663</v>
      </c>
      <c r="F243" s="24">
        <f>E243*D243</f>
        <v>109.63333333333333</v>
      </c>
      <c r="G243" s="17"/>
      <c r="H243" s="17"/>
    </row>
    <row r="244" spans="1:8" ht="114" x14ac:dyDescent="0.45">
      <c r="A244" s="22" t="s">
        <v>408</v>
      </c>
      <c r="B244" s="23" t="s">
        <v>409</v>
      </c>
      <c r="C244" s="22" t="s">
        <v>15</v>
      </c>
      <c r="D244" s="22">
        <v>4</v>
      </c>
      <c r="E244" s="24">
        <v>17.57</v>
      </c>
      <c r="F244" s="24">
        <f>E244*D244</f>
        <v>70.28</v>
      </c>
      <c r="G244" s="17"/>
      <c r="H244" s="17"/>
    </row>
    <row r="245" spans="1:8" ht="99.75" x14ac:dyDescent="0.45">
      <c r="A245" s="22" t="s">
        <v>410</v>
      </c>
      <c r="B245" s="23" t="s">
        <v>411</v>
      </c>
      <c r="C245" s="22" t="s">
        <v>15</v>
      </c>
      <c r="D245" s="22">
        <v>1</v>
      </c>
      <c r="E245" s="24">
        <v>191.29666666666665</v>
      </c>
      <c r="F245" s="24">
        <f>E245*D245</f>
        <v>191.29666666666665</v>
      </c>
      <c r="G245" s="17"/>
      <c r="H245" s="17"/>
    </row>
    <row r="246" spans="1:8" ht="99.75" x14ac:dyDescent="0.45">
      <c r="A246" s="22" t="s">
        <v>412</v>
      </c>
      <c r="B246" s="23" t="s">
        <v>413</v>
      </c>
      <c r="C246" s="22" t="s">
        <v>15</v>
      </c>
      <c r="D246" s="22">
        <v>0.2</v>
      </c>
      <c r="E246" s="24">
        <v>1649.2166666666665</v>
      </c>
      <c r="F246" s="24">
        <f>E246*D246</f>
        <v>329.84333333333331</v>
      </c>
      <c r="G246" s="17"/>
      <c r="H246" s="17"/>
    </row>
    <row r="247" spans="1:8" ht="99.75" x14ac:dyDescent="0.45">
      <c r="A247" s="22" t="s">
        <v>414</v>
      </c>
      <c r="B247" s="23" t="s">
        <v>415</v>
      </c>
      <c r="C247" s="22" t="s">
        <v>15</v>
      </c>
      <c r="D247" s="22">
        <v>0.2</v>
      </c>
      <c r="E247" s="24">
        <v>2882.6666666666665</v>
      </c>
      <c r="F247" s="24">
        <f>E247*D247</f>
        <v>576.5333333333333</v>
      </c>
      <c r="G247" s="17"/>
      <c r="H247" s="17"/>
    </row>
    <row r="248" spans="1:8" ht="114" x14ac:dyDescent="0.45">
      <c r="A248" s="22" t="s">
        <v>416</v>
      </c>
      <c r="B248" s="23" t="s">
        <v>417</v>
      </c>
      <c r="C248" s="22" t="s">
        <v>15</v>
      </c>
      <c r="D248" s="22">
        <v>0.2</v>
      </c>
      <c r="E248" s="24">
        <v>2825.5333333333328</v>
      </c>
      <c r="F248" s="24">
        <f>E248*D248</f>
        <v>565.10666666666657</v>
      </c>
      <c r="G248" s="17"/>
      <c r="H248" s="17"/>
    </row>
    <row r="249" spans="1:8" ht="114" x14ac:dyDescent="0.45">
      <c r="A249" s="22" t="s">
        <v>418</v>
      </c>
      <c r="B249" s="23" t="s">
        <v>419</v>
      </c>
      <c r="C249" s="22" t="s">
        <v>15</v>
      </c>
      <c r="D249" s="22">
        <v>1</v>
      </c>
      <c r="E249" s="24">
        <v>132.93333333333334</v>
      </c>
      <c r="F249" s="24">
        <f>E249*D249</f>
        <v>132.93333333333334</v>
      </c>
      <c r="G249" s="17"/>
      <c r="H249" s="17"/>
    </row>
    <row r="250" spans="1:8" ht="99.75" x14ac:dyDescent="0.45">
      <c r="A250" s="22" t="s">
        <v>420</v>
      </c>
      <c r="B250" s="23" t="s">
        <v>421</v>
      </c>
      <c r="C250" s="22" t="s">
        <v>15</v>
      </c>
      <c r="D250" s="22">
        <v>4</v>
      </c>
      <c r="E250" s="24">
        <v>60.133333333333326</v>
      </c>
      <c r="F250" s="24">
        <f>E250*D250</f>
        <v>240.5333333333333</v>
      </c>
      <c r="G250" s="17"/>
      <c r="H250" s="17"/>
    </row>
    <row r="251" spans="1:8" ht="99.75" x14ac:dyDescent="0.45">
      <c r="A251" s="22" t="s">
        <v>422</v>
      </c>
      <c r="B251" s="23" t="s">
        <v>423</v>
      </c>
      <c r="C251" s="22" t="s">
        <v>15</v>
      </c>
      <c r="D251" s="22">
        <v>1</v>
      </c>
      <c r="E251" s="24">
        <v>446.96333333333331</v>
      </c>
      <c r="F251" s="24">
        <f>E251*D251</f>
        <v>446.96333333333331</v>
      </c>
      <c r="G251" s="17"/>
      <c r="H251" s="17"/>
    </row>
    <row r="252" spans="1:8" ht="114" x14ac:dyDescent="0.45">
      <c r="A252" s="22" t="s">
        <v>424</v>
      </c>
      <c r="B252" s="23" t="s">
        <v>425</v>
      </c>
      <c r="C252" s="22" t="s">
        <v>15</v>
      </c>
      <c r="D252" s="22">
        <v>2</v>
      </c>
      <c r="E252" s="24">
        <v>82.853333333333339</v>
      </c>
      <c r="F252" s="24">
        <f>E252*D252</f>
        <v>165.70666666666668</v>
      </c>
      <c r="G252" s="17"/>
      <c r="H252" s="17"/>
    </row>
    <row r="253" spans="1:8" ht="85.5" x14ac:dyDescent="0.45">
      <c r="A253" s="22" t="s">
        <v>426</v>
      </c>
      <c r="B253" s="23" t="s">
        <v>427</v>
      </c>
      <c r="C253" s="22" t="s">
        <v>15</v>
      </c>
      <c r="D253" s="22">
        <v>50</v>
      </c>
      <c r="E253" s="24">
        <v>5.9533333333333331</v>
      </c>
      <c r="F253" s="24">
        <f>E253*D253</f>
        <v>297.66666666666663</v>
      </c>
      <c r="G253" s="17"/>
      <c r="H253" s="17"/>
    </row>
    <row r="254" spans="1:8" ht="128.25" x14ac:dyDescent="0.45">
      <c r="A254" s="22" t="s">
        <v>428</v>
      </c>
      <c r="B254" s="23" t="s">
        <v>429</v>
      </c>
      <c r="C254" s="22" t="s">
        <v>15</v>
      </c>
      <c r="D254" s="22">
        <v>2</v>
      </c>
      <c r="E254" s="24">
        <v>156.92333333333332</v>
      </c>
      <c r="F254" s="24">
        <f>E254*D254</f>
        <v>313.84666666666664</v>
      </c>
      <c r="G254" s="17"/>
      <c r="H254" s="17"/>
    </row>
    <row r="255" spans="1:8" ht="99.75" x14ac:dyDescent="0.45">
      <c r="A255" s="22" t="s">
        <v>430</v>
      </c>
      <c r="B255" s="23" t="s">
        <v>431</v>
      </c>
      <c r="C255" s="22" t="s">
        <v>15</v>
      </c>
      <c r="D255" s="22">
        <v>2</v>
      </c>
      <c r="E255" s="24">
        <v>67.19</v>
      </c>
      <c r="F255" s="24">
        <f>E255*D255</f>
        <v>134.38</v>
      </c>
      <c r="G255" s="17"/>
      <c r="H255" s="17"/>
    </row>
    <row r="256" spans="1:8" ht="14.25" x14ac:dyDescent="0.45">
      <c r="A256" s="9"/>
      <c r="B256" s="9"/>
      <c r="C256" s="9"/>
      <c r="D256" s="9"/>
      <c r="E256" s="9"/>
      <c r="F256" s="9"/>
      <c r="G256" s="17"/>
      <c r="H256" s="17"/>
    </row>
    <row r="257" spans="1:8" ht="15.7" customHeight="1" x14ac:dyDescent="0.45">
      <c r="A257" s="11" t="s">
        <v>432</v>
      </c>
      <c r="B257" s="11"/>
      <c r="C257" s="11"/>
      <c r="D257" s="11"/>
      <c r="E257" s="11"/>
      <c r="F257" s="11"/>
      <c r="G257" s="17"/>
      <c r="H257" s="17"/>
    </row>
    <row r="258" spans="1:8" ht="28.5" x14ac:dyDescent="0.45">
      <c r="A258" s="20" t="s">
        <v>7</v>
      </c>
      <c r="B258" s="20" t="s">
        <v>8</v>
      </c>
      <c r="C258" s="20" t="s">
        <v>9</v>
      </c>
      <c r="D258" s="20" t="s">
        <v>10</v>
      </c>
      <c r="E258" s="21" t="s">
        <v>11</v>
      </c>
      <c r="F258" s="21" t="s">
        <v>12</v>
      </c>
      <c r="G258" s="17"/>
      <c r="H258" s="17"/>
    </row>
    <row r="259" spans="1:8" ht="71.25" x14ac:dyDescent="0.45">
      <c r="A259" s="22" t="s">
        <v>433</v>
      </c>
      <c r="B259" s="23" t="s">
        <v>434</v>
      </c>
      <c r="C259" s="22" t="s">
        <v>15</v>
      </c>
      <c r="D259" s="22">
        <v>8</v>
      </c>
      <c r="E259" s="24">
        <v>82.936666666666667</v>
      </c>
      <c r="F259" s="24">
        <f>E259*D259</f>
        <v>663.49333333333334</v>
      </c>
      <c r="G259" s="17"/>
      <c r="H259" s="17"/>
    </row>
    <row r="260" spans="1:8" ht="14.25" x14ac:dyDescent="0.45">
      <c r="A260" s="9"/>
      <c r="B260" s="9"/>
      <c r="C260" s="9"/>
      <c r="D260" s="9"/>
      <c r="E260" s="9"/>
      <c r="F260" s="9"/>
      <c r="G260" s="17"/>
      <c r="H260" s="17"/>
    </row>
    <row r="261" spans="1:8" ht="15.7" customHeight="1" x14ac:dyDescent="0.45">
      <c r="A261" s="11" t="s">
        <v>435</v>
      </c>
      <c r="B261" s="11"/>
      <c r="C261" s="11"/>
      <c r="D261" s="11"/>
      <c r="E261" s="11"/>
      <c r="F261" s="11"/>
      <c r="G261" s="17"/>
      <c r="H261" s="17"/>
    </row>
    <row r="262" spans="1:8" ht="28.5" x14ac:dyDescent="0.45">
      <c r="A262" s="20" t="s">
        <v>7</v>
      </c>
      <c r="B262" s="20" t="s">
        <v>8</v>
      </c>
      <c r="C262" s="20" t="s">
        <v>9</v>
      </c>
      <c r="D262" s="20" t="s">
        <v>10</v>
      </c>
      <c r="E262" s="21" t="s">
        <v>11</v>
      </c>
      <c r="F262" s="21" t="s">
        <v>12</v>
      </c>
      <c r="G262" s="17"/>
      <c r="H262" s="17"/>
    </row>
    <row r="263" spans="1:8" ht="28.5" x14ac:dyDescent="0.45">
      <c r="A263" s="22" t="s">
        <v>436</v>
      </c>
      <c r="B263" s="23" t="s">
        <v>437</v>
      </c>
      <c r="C263" s="22" t="s">
        <v>15</v>
      </c>
      <c r="D263" s="22">
        <v>9</v>
      </c>
      <c r="E263" s="24">
        <v>89.31</v>
      </c>
      <c r="F263" s="24">
        <f>E263*D263</f>
        <v>803.79</v>
      </c>
      <c r="G263" s="17"/>
      <c r="H263" s="17"/>
    </row>
    <row r="264" spans="1:8" ht="14.25" x14ac:dyDescent="0.45">
      <c r="A264" s="9"/>
      <c r="B264" s="9"/>
      <c r="C264" s="9"/>
      <c r="D264" s="9"/>
      <c r="E264" s="9"/>
      <c r="F264" s="9"/>
      <c r="G264" s="17"/>
      <c r="H264" s="17"/>
    </row>
    <row r="265" spans="1:8" ht="15.7" customHeight="1" x14ac:dyDescent="0.45">
      <c r="A265" s="11" t="s">
        <v>438</v>
      </c>
      <c r="B265" s="11"/>
      <c r="C265" s="11"/>
      <c r="D265" s="11"/>
      <c r="E265" s="11"/>
      <c r="F265" s="11"/>
      <c r="G265" s="17"/>
      <c r="H265" s="17"/>
    </row>
    <row r="266" spans="1:8" ht="28.5" x14ac:dyDescent="0.45">
      <c r="A266" s="20" t="s">
        <v>7</v>
      </c>
      <c r="B266" s="20" t="s">
        <v>8</v>
      </c>
      <c r="C266" s="20" t="s">
        <v>9</v>
      </c>
      <c r="D266" s="20" t="s">
        <v>10</v>
      </c>
      <c r="E266" s="21" t="s">
        <v>11</v>
      </c>
      <c r="F266" s="21" t="s">
        <v>12</v>
      </c>
      <c r="G266" s="17"/>
      <c r="H266" s="17"/>
    </row>
    <row r="267" spans="1:8" ht="85.5" x14ac:dyDescent="0.45">
      <c r="A267" s="22" t="s">
        <v>439</v>
      </c>
      <c r="B267" s="23" t="s">
        <v>440</v>
      </c>
      <c r="C267" s="22" t="s">
        <v>15</v>
      </c>
      <c r="D267" s="22">
        <v>1</v>
      </c>
      <c r="E267" s="24">
        <v>441.73666666666668</v>
      </c>
      <c r="F267" s="24">
        <f>E267*D267</f>
        <v>441.73666666666668</v>
      </c>
      <c r="G267" s="17"/>
      <c r="H267" s="17"/>
    </row>
    <row r="268" spans="1:8" ht="14.25" x14ac:dyDescent="0.45">
      <c r="A268" s="9"/>
      <c r="B268" s="9"/>
      <c r="C268" s="9"/>
      <c r="D268" s="9"/>
      <c r="E268" s="9"/>
      <c r="F268" s="9"/>
      <c r="G268" s="17"/>
      <c r="H268" s="17"/>
    </row>
    <row r="269" spans="1:8" ht="15.7" customHeight="1" x14ac:dyDescent="0.45">
      <c r="A269" s="11" t="s">
        <v>441</v>
      </c>
      <c r="B269" s="11"/>
      <c r="C269" s="11"/>
      <c r="D269" s="11"/>
      <c r="E269" s="11"/>
      <c r="F269" s="11"/>
      <c r="G269" s="17"/>
      <c r="H269" s="17"/>
    </row>
    <row r="270" spans="1:8" ht="28.5" x14ac:dyDescent="0.45">
      <c r="A270" s="20" t="s">
        <v>7</v>
      </c>
      <c r="B270" s="20" t="s">
        <v>8</v>
      </c>
      <c r="C270" s="20" t="s">
        <v>9</v>
      </c>
      <c r="D270" s="20" t="s">
        <v>10</v>
      </c>
      <c r="E270" s="21" t="s">
        <v>11</v>
      </c>
      <c r="F270" s="21" t="s">
        <v>12</v>
      </c>
      <c r="G270" s="17"/>
      <c r="H270" s="17"/>
    </row>
    <row r="271" spans="1:8" ht="142.5" x14ac:dyDescent="0.45">
      <c r="A271" s="22" t="s">
        <v>442</v>
      </c>
      <c r="B271" s="23" t="s">
        <v>443</v>
      </c>
      <c r="C271" s="22" t="s">
        <v>15</v>
      </c>
      <c r="D271" s="22">
        <v>1</v>
      </c>
      <c r="E271" s="24">
        <v>1646.7</v>
      </c>
      <c r="F271" s="24">
        <f>E271*D271</f>
        <v>1646.7</v>
      </c>
      <c r="G271" s="17"/>
      <c r="H271" s="25"/>
    </row>
    <row r="272" spans="1:8" ht="71.25" x14ac:dyDescent="0.45">
      <c r="A272" s="22" t="s">
        <v>444</v>
      </c>
      <c r="B272" s="23" t="s">
        <v>445</v>
      </c>
      <c r="C272" s="22" t="s">
        <v>15</v>
      </c>
      <c r="D272" s="22">
        <v>8</v>
      </c>
      <c r="E272" s="24">
        <v>21.5</v>
      </c>
      <c r="F272" s="24">
        <f>E272*D272</f>
        <v>172</v>
      </c>
      <c r="G272" s="17"/>
      <c r="H272" s="25"/>
    </row>
    <row r="273" spans="1:7" ht="14.25" x14ac:dyDescent="0.45">
      <c r="A273" s="9"/>
      <c r="B273" s="9"/>
      <c r="C273" s="9"/>
      <c r="D273" s="9"/>
      <c r="E273" s="9"/>
      <c r="F273" s="9"/>
      <c r="G273" s="17"/>
    </row>
    <row r="274" spans="1:7" ht="15.7" customHeight="1" x14ac:dyDescent="0.45">
      <c r="A274" s="11" t="s">
        <v>446</v>
      </c>
      <c r="B274" s="11"/>
      <c r="C274" s="11"/>
      <c r="D274" s="11"/>
      <c r="E274" s="11"/>
      <c r="F274" s="11"/>
      <c r="G274" s="17"/>
    </row>
    <row r="275" spans="1:7" ht="28.5" x14ac:dyDescent="0.45">
      <c r="A275" s="20" t="s">
        <v>7</v>
      </c>
      <c r="B275" s="20" t="s">
        <v>8</v>
      </c>
      <c r="C275" s="20" t="s">
        <v>9</v>
      </c>
      <c r="D275" s="20" t="s">
        <v>10</v>
      </c>
      <c r="E275" s="21" t="s">
        <v>11</v>
      </c>
      <c r="F275" s="21" t="s">
        <v>12</v>
      </c>
      <c r="G275" s="17"/>
    </row>
    <row r="276" spans="1:7" ht="28.5" x14ac:dyDescent="0.45">
      <c r="A276" s="22" t="s">
        <v>447</v>
      </c>
      <c r="B276" s="23" t="s">
        <v>448</v>
      </c>
      <c r="C276" s="22" t="s">
        <v>15</v>
      </c>
      <c r="D276" s="22">
        <v>2</v>
      </c>
      <c r="E276" s="24">
        <v>61.57</v>
      </c>
      <c r="F276" s="24">
        <f>E276*D276</f>
        <v>123.14</v>
      </c>
      <c r="G276" s="17"/>
    </row>
    <row r="277" spans="1:7" ht="71.25" x14ac:dyDescent="0.45">
      <c r="A277" s="22" t="s">
        <v>449</v>
      </c>
      <c r="B277" s="23" t="s">
        <v>450</v>
      </c>
      <c r="C277" s="22" t="s">
        <v>15</v>
      </c>
      <c r="D277" s="22">
        <v>2</v>
      </c>
      <c r="E277" s="24">
        <v>73.266666666666666</v>
      </c>
      <c r="F277" s="24">
        <f>E277*D277*(1+$H$7)</f>
        <v>146.53333333333333</v>
      </c>
      <c r="G277" s="17"/>
    </row>
    <row r="278" spans="1:7" ht="42.75" x14ac:dyDescent="0.45">
      <c r="A278" s="22" t="s">
        <v>451</v>
      </c>
      <c r="B278" s="23" t="s">
        <v>452</v>
      </c>
      <c r="C278" s="22" t="s">
        <v>15</v>
      </c>
      <c r="D278" s="22">
        <v>1</v>
      </c>
      <c r="E278" s="24">
        <v>103.8</v>
      </c>
      <c r="F278" s="24">
        <f>E278*D278*(1+$H$7)</f>
        <v>103.8</v>
      </c>
      <c r="G278" s="17"/>
    </row>
    <row r="279" spans="1:7" ht="28.5" x14ac:dyDescent="0.45">
      <c r="A279" s="22" t="s">
        <v>453</v>
      </c>
      <c r="B279" s="23" t="s">
        <v>454</v>
      </c>
      <c r="C279" s="22" t="s">
        <v>15</v>
      </c>
      <c r="D279" s="22">
        <v>3</v>
      </c>
      <c r="E279" s="24">
        <v>10.638888888888888</v>
      </c>
      <c r="F279" s="24">
        <f>E279*D279*(1+$H$7)</f>
        <v>31.916666666666664</v>
      </c>
      <c r="G279" s="17"/>
    </row>
    <row r="280" spans="1:7" ht="14.25" x14ac:dyDescent="0.45">
      <c r="A280" s="22" t="s">
        <v>455</v>
      </c>
      <c r="B280" s="23" t="s">
        <v>456</v>
      </c>
      <c r="C280" s="22" t="s">
        <v>15</v>
      </c>
      <c r="D280" s="22">
        <v>1</v>
      </c>
      <c r="E280" s="24">
        <v>61.563333333333333</v>
      </c>
      <c r="F280" s="24">
        <f>E280*D280*(1+$H$7)</f>
        <v>61.563333333333333</v>
      </c>
      <c r="G280" s="17"/>
    </row>
    <row r="281" spans="1:7" ht="14.25" x14ac:dyDescent="0.45">
      <c r="A281" s="9"/>
      <c r="B281" s="9"/>
      <c r="C281" s="9"/>
      <c r="D281" s="9"/>
      <c r="E281" s="9"/>
      <c r="F281" s="9"/>
      <c r="G281" s="17"/>
    </row>
    <row r="282" spans="1:7" ht="15.7" customHeight="1" x14ac:dyDescent="0.45">
      <c r="A282" s="11" t="s">
        <v>457</v>
      </c>
      <c r="B282" s="11"/>
      <c r="C282" s="11"/>
      <c r="D282" s="11"/>
      <c r="E282" s="11"/>
      <c r="F282" s="11"/>
      <c r="G282" s="17"/>
    </row>
    <row r="283" spans="1:7" ht="28.5" x14ac:dyDescent="0.45">
      <c r="A283" s="20" t="s">
        <v>7</v>
      </c>
      <c r="B283" s="20" t="s">
        <v>8</v>
      </c>
      <c r="C283" s="20" t="s">
        <v>9</v>
      </c>
      <c r="D283" s="20" t="s">
        <v>10</v>
      </c>
      <c r="E283" s="21" t="s">
        <v>11</v>
      </c>
      <c r="F283" s="21" t="s">
        <v>12</v>
      </c>
      <c r="G283" s="17"/>
    </row>
    <row r="284" spans="1:7" ht="42.75" x14ac:dyDescent="0.45">
      <c r="A284" s="22" t="s">
        <v>458</v>
      </c>
      <c r="B284" s="26" t="s">
        <v>459</v>
      </c>
      <c r="C284" s="22" t="s">
        <v>15</v>
      </c>
      <c r="D284" s="22">
        <v>50</v>
      </c>
      <c r="E284" s="30">
        <v>32.00333333333333</v>
      </c>
      <c r="F284" s="30">
        <f>E284*D284</f>
        <v>1600.1666666666665</v>
      </c>
      <c r="G284" s="17"/>
    </row>
    <row r="285" spans="1:7" ht="28.5" x14ac:dyDescent="0.45">
      <c r="A285" s="22" t="s">
        <v>460</v>
      </c>
      <c r="B285" s="26" t="s">
        <v>461</v>
      </c>
      <c r="C285" s="22" t="s">
        <v>15</v>
      </c>
      <c r="D285" s="22">
        <v>5</v>
      </c>
      <c r="E285" s="30">
        <v>40</v>
      </c>
      <c r="F285" s="30">
        <f>E285*D285</f>
        <v>200</v>
      </c>
      <c r="G285" s="17"/>
    </row>
    <row r="286" spans="1:7" ht="42.75" x14ac:dyDescent="0.45">
      <c r="A286" s="22" t="s">
        <v>462</v>
      </c>
      <c r="B286" s="26" t="s">
        <v>463</v>
      </c>
      <c r="C286" s="22" t="s">
        <v>15</v>
      </c>
      <c r="D286" s="22">
        <v>100</v>
      </c>
      <c r="E286" s="30">
        <v>5.0908333333333333</v>
      </c>
      <c r="F286" s="30">
        <f>E286*D286</f>
        <v>509.08333333333331</v>
      </c>
      <c r="G286" s="17"/>
    </row>
    <row r="287" spans="1:7" ht="42.75" x14ac:dyDescent="0.45">
      <c r="A287" s="22" t="s">
        <v>464</v>
      </c>
      <c r="B287" s="26" t="s">
        <v>465</v>
      </c>
      <c r="C287" s="22" t="s">
        <v>15</v>
      </c>
      <c r="D287" s="22">
        <v>10</v>
      </c>
      <c r="E287" s="30">
        <v>7.0133333333333345</v>
      </c>
      <c r="F287" s="30">
        <f>E287*D287</f>
        <v>70.13333333333334</v>
      </c>
      <c r="G287" s="17"/>
    </row>
    <row r="288" spans="1:7" ht="71.25" x14ac:dyDescent="0.45">
      <c r="A288" s="22" t="s">
        <v>466</v>
      </c>
      <c r="B288" s="26" t="s">
        <v>467</v>
      </c>
      <c r="C288" s="22" t="s">
        <v>15</v>
      </c>
      <c r="D288" s="22">
        <v>2</v>
      </c>
      <c r="E288" s="30">
        <v>33.93</v>
      </c>
      <c r="F288" s="30">
        <f>E288*D288</f>
        <v>67.86</v>
      </c>
      <c r="G288" s="17"/>
    </row>
    <row r="289" spans="1:7" ht="57" x14ac:dyDescent="0.45">
      <c r="A289" s="22" t="s">
        <v>468</v>
      </c>
      <c r="B289" s="26" t="s">
        <v>469</v>
      </c>
      <c r="C289" s="22" t="s">
        <v>15</v>
      </c>
      <c r="D289" s="22">
        <v>2</v>
      </c>
      <c r="E289" s="30">
        <v>22.33</v>
      </c>
      <c r="F289" s="30">
        <f>E289*D289</f>
        <v>44.66</v>
      </c>
      <c r="G289" s="17"/>
    </row>
    <row r="290" spans="1:7" ht="28.5" x14ac:dyDescent="0.45">
      <c r="A290" s="22" t="s">
        <v>470</v>
      </c>
      <c r="B290" s="26" t="s">
        <v>471</v>
      </c>
      <c r="C290" s="22" t="s">
        <v>15</v>
      </c>
      <c r="D290" s="22">
        <v>5</v>
      </c>
      <c r="E290" s="30">
        <v>14.803333333333335</v>
      </c>
      <c r="F290" s="30">
        <f>E290*D290</f>
        <v>74.01666666666668</v>
      </c>
      <c r="G290" s="17"/>
    </row>
    <row r="291" spans="1:7" ht="42.75" x14ac:dyDescent="0.45">
      <c r="A291" s="22" t="s">
        <v>472</v>
      </c>
      <c r="B291" s="26" t="s">
        <v>473</v>
      </c>
      <c r="C291" s="22" t="s">
        <v>15</v>
      </c>
      <c r="D291" s="22">
        <v>10</v>
      </c>
      <c r="E291" s="30">
        <v>23.263333333333332</v>
      </c>
      <c r="F291" s="30">
        <f>E291*D291</f>
        <v>232.63333333333333</v>
      </c>
      <c r="G291" s="17"/>
    </row>
    <row r="292" spans="1:7" ht="28.5" x14ac:dyDescent="0.45">
      <c r="A292" s="22" t="s">
        <v>474</v>
      </c>
      <c r="B292" s="26" t="s">
        <v>475</v>
      </c>
      <c r="C292" s="22" t="s">
        <v>15</v>
      </c>
      <c r="D292" s="22">
        <v>1</v>
      </c>
      <c r="E292" s="30">
        <v>221.08333333333334</v>
      </c>
      <c r="F292" s="30">
        <f>E292*D292</f>
        <v>221.08333333333334</v>
      </c>
      <c r="G292" s="17"/>
    </row>
    <row r="293" spans="1:7" ht="28.5" x14ac:dyDescent="0.45">
      <c r="A293" s="22" t="s">
        <v>476</v>
      </c>
      <c r="B293" s="26" t="s">
        <v>477</v>
      </c>
      <c r="C293" s="22" t="s">
        <v>15</v>
      </c>
      <c r="D293" s="22">
        <v>1</v>
      </c>
      <c r="E293" s="30">
        <v>20.473333333333333</v>
      </c>
      <c r="F293" s="30">
        <f>E293*D293</f>
        <v>20.473333333333333</v>
      </c>
      <c r="G293" s="17"/>
    </row>
    <row r="294" spans="1:7" ht="42.75" x14ac:dyDescent="0.45">
      <c r="A294" s="22" t="s">
        <v>478</v>
      </c>
      <c r="B294" s="26" t="s">
        <v>479</v>
      </c>
      <c r="C294" s="22" t="s">
        <v>15</v>
      </c>
      <c r="D294" s="22">
        <v>3</v>
      </c>
      <c r="E294" s="30">
        <v>25.2</v>
      </c>
      <c r="F294" s="30">
        <f>E294*D294</f>
        <v>75.599999999999994</v>
      </c>
      <c r="G294" s="17"/>
    </row>
    <row r="295" spans="1:7" ht="42.75" x14ac:dyDescent="0.45">
      <c r="A295" s="22" t="s">
        <v>480</v>
      </c>
      <c r="B295" s="26" t="s">
        <v>481</v>
      </c>
      <c r="C295" s="22" t="s">
        <v>15</v>
      </c>
      <c r="D295" s="22">
        <v>3</v>
      </c>
      <c r="E295" s="30">
        <v>37.086666666666666</v>
      </c>
      <c r="F295" s="30">
        <f>E295*D295</f>
        <v>111.25999999999999</v>
      </c>
      <c r="G295" s="17"/>
    </row>
    <row r="296" spans="1:7" ht="85.5" x14ac:dyDescent="0.45">
      <c r="A296" s="22" t="s">
        <v>482</v>
      </c>
      <c r="B296" s="26" t="s">
        <v>483</v>
      </c>
      <c r="C296" s="22" t="s">
        <v>15</v>
      </c>
      <c r="D296" s="22">
        <v>3</v>
      </c>
      <c r="E296" s="30">
        <v>41.43333333333333</v>
      </c>
      <c r="F296" s="30">
        <f>E296*D296</f>
        <v>124.29999999999998</v>
      </c>
      <c r="G296" s="17"/>
    </row>
    <row r="297" spans="1:7" ht="128.25" x14ac:dyDescent="0.45">
      <c r="A297" s="22" t="s">
        <v>484</v>
      </c>
      <c r="B297" s="26" t="s">
        <v>485</v>
      </c>
      <c r="C297" s="22" t="s">
        <v>15</v>
      </c>
      <c r="D297" s="22">
        <v>3</v>
      </c>
      <c r="E297" s="30">
        <v>76.02</v>
      </c>
      <c r="F297" s="30">
        <f>E297*D297</f>
        <v>228.06</v>
      </c>
      <c r="G297" s="17"/>
    </row>
    <row r="298" spans="1:7" ht="57" x14ac:dyDescent="0.45">
      <c r="A298" s="22" t="s">
        <v>486</v>
      </c>
      <c r="B298" s="26" t="s">
        <v>487</v>
      </c>
      <c r="C298" s="22" t="s">
        <v>15</v>
      </c>
      <c r="D298" s="22">
        <v>25</v>
      </c>
      <c r="E298" s="30">
        <v>71.333333333333329</v>
      </c>
      <c r="F298" s="30">
        <f>E298*D298</f>
        <v>1783.3333333333333</v>
      </c>
      <c r="G298" s="17"/>
    </row>
    <row r="299" spans="1:7" ht="14.25" x14ac:dyDescent="0.45">
      <c r="A299" s="22" t="s">
        <v>488</v>
      </c>
      <c r="B299" s="26" t="s">
        <v>489</v>
      </c>
      <c r="C299" s="22" t="s">
        <v>15</v>
      </c>
      <c r="D299" s="22">
        <v>5</v>
      </c>
      <c r="E299" s="30">
        <v>24.293333333333333</v>
      </c>
      <c r="F299" s="30">
        <f>E299*D299</f>
        <v>121.46666666666667</v>
      </c>
      <c r="G299" s="17"/>
    </row>
    <row r="300" spans="1:7" ht="14.25" x14ac:dyDescent="0.45">
      <c r="A300" s="22" t="s">
        <v>490</v>
      </c>
      <c r="B300" s="26" t="s">
        <v>491</v>
      </c>
      <c r="C300" s="22" t="s">
        <v>15</v>
      </c>
      <c r="D300" s="22">
        <v>80</v>
      </c>
      <c r="E300" s="30">
        <v>1.3566666666666667</v>
      </c>
      <c r="F300" s="30">
        <f>E300*D300</f>
        <v>108.53333333333333</v>
      </c>
      <c r="G300" s="17"/>
    </row>
    <row r="301" spans="1:7" ht="14.25" x14ac:dyDescent="0.45">
      <c r="A301" s="22" t="s">
        <v>492</v>
      </c>
      <c r="B301" s="26" t="s">
        <v>493</v>
      </c>
      <c r="C301" s="22" t="s">
        <v>15</v>
      </c>
      <c r="D301" s="22">
        <v>80</v>
      </c>
      <c r="E301" s="30">
        <v>1.28</v>
      </c>
      <c r="F301" s="30">
        <f>E301*D301</f>
        <v>102.4</v>
      </c>
      <c r="G301" s="17"/>
    </row>
    <row r="302" spans="1:7" ht="14.25" x14ac:dyDescent="0.45">
      <c r="A302" s="22" t="s">
        <v>494</v>
      </c>
      <c r="B302" s="26" t="s">
        <v>495</v>
      </c>
      <c r="C302" s="22" t="s">
        <v>15</v>
      </c>
      <c r="D302" s="22">
        <v>1</v>
      </c>
      <c r="E302" s="30">
        <v>55.330000000000005</v>
      </c>
      <c r="F302" s="30">
        <f>E302*D302</f>
        <v>55.330000000000005</v>
      </c>
      <c r="G302" s="17"/>
    </row>
    <row r="303" spans="1:7" ht="14.25" x14ac:dyDescent="0.45">
      <c r="A303" s="22" t="s">
        <v>496</v>
      </c>
      <c r="B303" s="26" t="s">
        <v>497</v>
      </c>
      <c r="C303" s="22" t="s">
        <v>15</v>
      </c>
      <c r="D303" s="22">
        <v>5</v>
      </c>
      <c r="E303" s="30">
        <v>9.2366666666666664</v>
      </c>
      <c r="F303" s="30">
        <f>E303*D303</f>
        <v>46.18333333333333</v>
      </c>
      <c r="G303" s="17"/>
    </row>
    <row r="304" spans="1:7" ht="14.25" x14ac:dyDescent="0.45">
      <c r="A304" s="22" t="s">
        <v>498</v>
      </c>
      <c r="B304" s="26" t="s">
        <v>499</v>
      </c>
      <c r="C304" s="22" t="s">
        <v>15</v>
      </c>
      <c r="D304" s="22">
        <v>5</v>
      </c>
      <c r="E304" s="30">
        <v>13.799999999999999</v>
      </c>
      <c r="F304" s="30">
        <f>E304*D304</f>
        <v>69</v>
      </c>
      <c r="G304" s="17"/>
    </row>
    <row r="305" spans="1:7" ht="14.25" x14ac:dyDescent="0.45">
      <c r="A305" s="22" t="s">
        <v>500</v>
      </c>
      <c r="B305" s="26" t="s">
        <v>501</v>
      </c>
      <c r="C305" s="22" t="s">
        <v>15</v>
      </c>
      <c r="D305" s="22">
        <v>5</v>
      </c>
      <c r="E305" s="30">
        <v>11.833333333333334</v>
      </c>
      <c r="F305" s="30">
        <f>E305*D305</f>
        <v>59.166666666666671</v>
      </c>
      <c r="G305" s="17"/>
    </row>
    <row r="306" spans="1:7" ht="14.25" x14ac:dyDescent="0.45">
      <c r="A306" s="22" t="s">
        <v>502</v>
      </c>
      <c r="B306" s="26" t="s">
        <v>503</v>
      </c>
      <c r="C306" s="22" t="s">
        <v>15</v>
      </c>
      <c r="D306" s="22">
        <v>5</v>
      </c>
      <c r="E306" s="30">
        <v>21.666666666666668</v>
      </c>
      <c r="F306" s="30">
        <f>E306*D306</f>
        <v>108.33333333333334</v>
      </c>
      <c r="G306" s="17"/>
    </row>
    <row r="307" spans="1:7" ht="85.5" x14ac:dyDescent="0.45">
      <c r="A307" s="22" t="s">
        <v>504</v>
      </c>
      <c r="B307" s="26" t="s">
        <v>505</v>
      </c>
      <c r="C307" s="22" t="s">
        <v>15</v>
      </c>
      <c r="D307" s="22">
        <v>2</v>
      </c>
      <c r="E307" s="30">
        <v>23.3</v>
      </c>
      <c r="F307" s="30">
        <f>E307*D307</f>
        <v>46.6</v>
      </c>
      <c r="G307" s="17"/>
    </row>
    <row r="308" spans="1:7" ht="85.5" x14ac:dyDescent="0.45">
      <c r="A308" s="22" t="s">
        <v>506</v>
      </c>
      <c r="B308" s="26" t="s">
        <v>507</v>
      </c>
      <c r="C308" s="22" t="s">
        <v>15</v>
      </c>
      <c r="D308" s="22">
        <v>2</v>
      </c>
      <c r="E308" s="30">
        <v>38.336666666666666</v>
      </c>
      <c r="F308" s="30">
        <f>E308*D308</f>
        <v>76.673333333333332</v>
      </c>
      <c r="G308" s="17"/>
    </row>
    <row r="309" spans="1:7" ht="57" x14ac:dyDescent="0.45">
      <c r="A309" s="22" t="s">
        <v>508</v>
      </c>
      <c r="B309" s="26" t="s">
        <v>509</v>
      </c>
      <c r="C309" s="22" t="s">
        <v>15</v>
      </c>
      <c r="D309" s="22">
        <v>2</v>
      </c>
      <c r="E309" s="30">
        <v>26.333333333333332</v>
      </c>
      <c r="F309" s="30">
        <f>E309*D309</f>
        <v>52.666666666666664</v>
      </c>
      <c r="G309" s="17"/>
    </row>
    <row r="310" spans="1:7" ht="57" x14ac:dyDescent="0.45">
      <c r="A310" s="22" t="s">
        <v>510</v>
      </c>
      <c r="B310" s="26" t="s">
        <v>511</v>
      </c>
      <c r="C310" s="22" t="s">
        <v>15</v>
      </c>
      <c r="D310" s="22">
        <v>2</v>
      </c>
      <c r="E310" s="30">
        <v>44.963333333333331</v>
      </c>
      <c r="F310" s="30">
        <f>E310*D310</f>
        <v>89.926666666666662</v>
      </c>
      <c r="G310" s="17"/>
    </row>
    <row r="311" spans="1:7" ht="42.75" x14ac:dyDescent="0.45">
      <c r="A311" s="22" t="s">
        <v>512</v>
      </c>
      <c r="B311" s="26" t="s">
        <v>513</v>
      </c>
      <c r="C311" s="22" t="s">
        <v>15</v>
      </c>
      <c r="D311" s="22">
        <v>1</v>
      </c>
      <c r="E311" s="30">
        <v>341.86666666666662</v>
      </c>
      <c r="F311" s="30">
        <f>E311*D311</f>
        <v>341.86666666666662</v>
      </c>
      <c r="G311" s="17"/>
    </row>
    <row r="312" spans="1:7" ht="42.75" x14ac:dyDescent="0.45">
      <c r="A312" s="22" t="s">
        <v>514</v>
      </c>
      <c r="B312" s="26" t="s">
        <v>515</v>
      </c>
      <c r="C312" s="22" t="s">
        <v>15</v>
      </c>
      <c r="D312" s="22">
        <v>1</v>
      </c>
      <c r="E312" s="30">
        <v>68.816666666666663</v>
      </c>
      <c r="F312" s="30">
        <f>E312*D312</f>
        <v>68.816666666666663</v>
      </c>
    </row>
    <row r="313" spans="1:7" ht="57" x14ac:dyDescent="0.45">
      <c r="A313" s="22" t="s">
        <v>516</v>
      </c>
      <c r="B313" s="26" t="s">
        <v>517</v>
      </c>
      <c r="C313" s="22" t="s">
        <v>15</v>
      </c>
      <c r="D313" s="22">
        <v>5</v>
      </c>
      <c r="E313" s="30">
        <v>9.9666666666666668</v>
      </c>
      <c r="F313" s="30">
        <f>E313*D313</f>
        <v>49.833333333333336</v>
      </c>
    </row>
    <row r="314" spans="1:7" ht="42.75" x14ac:dyDescent="0.45">
      <c r="A314" s="22" t="s">
        <v>518</v>
      </c>
      <c r="B314" s="26" t="s">
        <v>519</v>
      </c>
      <c r="C314" s="22" t="s">
        <v>15</v>
      </c>
      <c r="D314" s="22">
        <v>1</v>
      </c>
      <c r="E314" s="30">
        <v>74.846666666666678</v>
      </c>
      <c r="F314" s="30">
        <f>E314*D314</f>
        <v>74.846666666666678</v>
      </c>
    </row>
    <row r="315" spans="1:7" ht="42.75" x14ac:dyDescent="0.45">
      <c r="A315" s="22" t="s">
        <v>520</v>
      </c>
      <c r="B315" s="26" t="s">
        <v>521</v>
      </c>
      <c r="C315" s="22" t="s">
        <v>15</v>
      </c>
      <c r="D315" s="22">
        <v>1</v>
      </c>
      <c r="E315" s="30">
        <v>48.800000000000004</v>
      </c>
      <c r="F315" s="30">
        <f>E315*D315</f>
        <v>48.800000000000004</v>
      </c>
    </row>
    <row r="316" spans="1:7" ht="28.5" x14ac:dyDescent="0.45">
      <c r="A316" s="22" t="s">
        <v>522</v>
      </c>
      <c r="B316" s="26" t="s">
        <v>523</v>
      </c>
      <c r="C316" s="22" t="s">
        <v>15</v>
      </c>
      <c r="D316" s="22">
        <v>1</v>
      </c>
      <c r="E316" s="30">
        <v>74.666666666666671</v>
      </c>
      <c r="F316" s="30">
        <f>E316*D316</f>
        <v>74.666666666666671</v>
      </c>
    </row>
    <row r="317" spans="1:7" ht="28.5" x14ac:dyDescent="0.45">
      <c r="A317" s="22" t="s">
        <v>524</v>
      </c>
      <c r="B317" s="26" t="s">
        <v>525</v>
      </c>
      <c r="C317" s="22" t="s">
        <v>15</v>
      </c>
      <c r="D317" s="22">
        <v>1</v>
      </c>
      <c r="E317" s="30">
        <v>217.66666666666666</v>
      </c>
      <c r="F317" s="30">
        <f>E317*D317</f>
        <v>217.66666666666666</v>
      </c>
    </row>
    <row r="318" spans="1:7" ht="28.5" x14ac:dyDescent="0.45">
      <c r="A318" s="22" t="s">
        <v>526</v>
      </c>
      <c r="B318" s="26" t="s">
        <v>527</v>
      </c>
      <c r="C318" s="22" t="s">
        <v>15</v>
      </c>
      <c r="D318" s="22">
        <v>3</v>
      </c>
      <c r="E318" s="30">
        <v>73.500000000000014</v>
      </c>
      <c r="F318" s="30">
        <f>E318*D318</f>
        <v>220.50000000000006</v>
      </c>
    </row>
    <row r="319" spans="1:7" ht="28.5" x14ac:dyDescent="0.45">
      <c r="A319" s="22" t="s">
        <v>528</v>
      </c>
      <c r="B319" s="26" t="s">
        <v>529</v>
      </c>
      <c r="C319" s="22" t="s">
        <v>15</v>
      </c>
      <c r="D319" s="22">
        <v>1</v>
      </c>
      <c r="E319" s="30">
        <v>82.89</v>
      </c>
      <c r="F319" s="30">
        <f>E319*D319</f>
        <v>82.89</v>
      </c>
    </row>
    <row r="320" spans="1:7" ht="28.5" x14ac:dyDescent="0.45">
      <c r="A320" s="22" t="s">
        <v>530</v>
      </c>
      <c r="B320" s="26" t="s">
        <v>531</v>
      </c>
      <c r="C320" s="22" t="s">
        <v>15</v>
      </c>
      <c r="D320" s="22">
        <v>10</v>
      </c>
      <c r="E320" s="30">
        <v>40.496666666666663</v>
      </c>
      <c r="F320" s="30">
        <f>E320*D320</f>
        <v>404.96666666666664</v>
      </c>
    </row>
    <row r="321" spans="1:6" ht="28.5" x14ac:dyDescent="0.45">
      <c r="A321" s="22" t="s">
        <v>532</v>
      </c>
      <c r="B321" s="26" t="s">
        <v>533</v>
      </c>
      <c r="C321" s="22" t="s">
        <v>15</v>
      </c>
      <c r="D321" s="22">
        <v>5</v>
      </c>
      <c r="E321" s="30">
        <v>58.863333333333337</v>
      </c>
      <c r="F321" s="30">
        <f>E321*D321</f>
        <v>294.31666666666666</v>
      </c>
    </row>
    <row r="322" spans="1:6" ht="28.5" x14ac:dyDescent="0.45">
      <c r="A322" s="22" t="s">
        <v>534</v>
      </c>
      <c r="B322" s="26" t="s">
        <v>535</v>
      </c>
      <c r="C322" s="22" t="s">
        <v>15</v>
      </c>
      <c r="D322" s="22">
        <v>2</v>
      </c>
      <c r="E322" s="30">
        <v>17.606666666666666</v>
      </c>
      <c r="F322" s="30">
        <f>E322*D322</f>
        <v>35.213333333333331</v>
      </c>
    </row>
    <row r="323" spans="1:6" ht="42.75" x14ac:dyDescent="0.45">
      <c r="A323" s="22" t="s">
        <v>536</v>
      </c>
      <c r="B323" s="26" t="s">
        <v>537</v>
      </c>
      <c r="C323" s="22" t="s">
        <v>15</v>
      </c>
      <c r="D323" s="22">
        <v>3</v>
      </c>
      <c r="E323" s="30">
        <v>17.330000000000002</v>
      </c>
      <c r="F323" s="30">
        <f>E323*D323</f>
        <v>51.990000000000009</v>
      </c>
    </row>
    <row r="324" spans="1:6" ht="14.25" x14ac:dyDescent="0.45">
      <c r="A324" s="22" t="s">
        <v>538</v>
      </c>
      <c r="B324" s="26" t="s">
        <v>539</v>
      </c>
      <c r="C324" s="22" t="s">
        <v>15</v>
      </c>
      <c r="D324" s="22">
        <v>3</v>
      </c>
      <c r="E324" s="30">
        <v>37.206666666666671</v>
      </c>
      <c r="F324" s="30">
        <f>E324*D324</f>
        <v>111.62</v>
      </c>
    </row>
    <row r="325" spans="1:6" ht="14.25" x14ac:dyDescent="0.45">
      <c r="A325" s="22" t="s">
        <v>540</v>
      </c>
      <c r="B325" s="26" t="s">
        <v>541</v>
      </c>
      <c r="C325" s="22" t="s">
        <v>15</v>
      </c>
      <c r="D325" s="22">
        <v>5</v>
      </c>
      <c r="E325" s="30">
        <v>24.946666666666669</v>
      </c>
      <c r="F325" s="30">
        <f>E325*D325</f>
        <v>124.73333333333335</v>
      </c>
    </row>
    <row r="326" spans="1:6" ht="28.5" x14ac:dyDescent="0.45">
      <c r="A326" s="22" t="s">
        <v>542</v>
      </c>
      <c r="B326" s="26" t="s">
        <v>543</v>
      </c>
      <c r="C326" s="22" t="s">
        <v>15</v>
      </c>
      <c r="D326" s="22">
        <v>2</v>
      </c>
      <c r="E326" s="30">
        <v>55.793333333333329</v>
      </c>
      <c r="F326" s="30">
        <f>E326*D326</f>
        <v>111.58666666666666</v>
      </c>
    </row>
    <row r="327" spans="1:6" ht="42.75" x14ac:dyDescent="0.45">
      <c r="A327" s="22" t="s">
        <v>544</v>
      </c>
      <c r="B327" s="26" t="s">
        <v>377</v>
      </c>
      <c r="C327" s="22" t="s">
        <v>15</v>
      </c>
      <c r="D327" s="22">
        <v>1</v>
      </c>
      <c r="E327" s="30">
        <v>14</v>
      </c>
      <c r="F327" s="30">
        <f>E327*D327</f>
        <v>14</v>
      </c>
    </row>
    <row r="328" spans="1:6" ht="28.5" x14ac:dyDescent="0.45">
      <c r="A328" s="22" t="s">
        <v>545</v>
      </c>
      <c r="B328" s="26" t="s">
        <v>546</v>
      </c>
      <c r="C328" s="22" t="s">
        <v>15</v>
      </c>
      <c r="D328" s="22">
        <v>1</v>
      </c>
      <c r="E328" s="30">
        <v>492.84333333333331</v>
      </c>
      <c r="F328" s="30">
        <f>E328*D328</f>
        <v>492.84333333333331</v>
      </c>
    </row>
    <row r="329" spans="1:6" ht="28.5" x14ac:dyDescent="0.45">
      <c r="A329" s="22" t="s">
        <v>547</v>
      </c>
      <c r="B329" s="26" t="s">
        <v>548</v>
      </c>
      <c r="C329" s="22" t="s">
        <v>15</v>
      </c>
      <c r="D329" s="22">
        <v>5</v>
      </c>
      <c r="E329" s="30">
        <v>2.3466666666666667</v>
      </c>
      <c r="F329" s="30">
        <f>E329*D329</f>
        <v>11.733333333333334</v>
      </c>
    </row>
    <row r="330" spans="1:6" ht="28.5" x14ac:dyDescent="0.45">
      <c r="A330" s="22" t="s">
        <v>549</v>
      </c>
      <c r="B330" s="26" t="s">
        <v>550</v>
      </c>
      <c r="C330" s="22" t="s">
        <v>15</v>
      </c>
      <c r="D330" s="22">
        <v>1</v>
      </c>
      <c r="E330" s="30">
        <v>27.013333333333332</v>
      </c>
      <c r="F330" s="30">
        <f>E330*D330</f>
        <v>27.013333333333332</v>
      </c>
    </row>
    <row r="331" spans="1:6" ht="28.5" x14ac:dyDescent="0.45">
      <c r="A331" s="22" t="s">
        <v>551</v>
      </c>
      <c r="B331" s="26" t="s">
        <v>552</v>
      </c>
      <c r="C331" s="22" t="s">
        <v>15</v>
      </c>
      <c r="D331" s="22">
        <v>5</v>
      </c>
      <c r="E331" s="30">
        <v>34.116666666666667</v>
      </c>
      <c r="F331" s="30">
        <f>E331*D331</f>
        <v>170.58333333333334</v>
      </c>
    </row>
    <row r="332" spans="1:6" ht="28.5" x14ac:dyDescent="0.45">
      <c r="A332" s="22" t="s">
        <v>553</v>
      </c>
      <c r="B332" s="26" t="s">
        <v>554</v>
      </c>
      <c r="C332" s="22" t="s">
        <v>15</v>
      </c>
      <c r="D332" s="22">
        <v>10</v>
      </c>
      <c r="E332" s="30">
        <v>13.226666666666667</v>
      </c>
      <c r="F332" s="30">
        <f>E332*D332</f>
        <v>132.26666666666665</v>
      </c>
    </row>
    <row r="333" spans="1:6" ht="28.5" x14ac:dyDescent="0.45">
      <c r="A333" s="22" t="s">
        <v>555</v>
      </c>
      <c r="B333" s="26" t="s">
        <v>556</v>
      </c>
      <c r="C333" s="22" t="s">
        <v>15</v>
      </c>
      <c r="D333" s="22">
        <v>10</v>
      </c>
      <c r="E333" s="30">
        <v>14.473333333333334</v>
      </c>
      <c r="F333" s="30">
        <f>E333*D333</f>
        <v>144.73333333333335</v>
      </c>
    </row>
    <row r="334" spans="1:6" ht="28.5" x14ac:dyDescent="0.45">
      <c r="A334" s="22" t="s">
        <v>557</v>
      </c>
      <c r="B334" s="26" t="s">
        <v>558</v>
      </c>
      <c r="C334" s="22" t="s">
        <v>15</v>
      </c>
      <c r="D334" s="22">
        <v>5</v>
      </c>
      <c r="E334" s="30">
        <v>15.89</v>
      </c>
      <c r="F334" s="30">
        <f>E334*D334</f>
        <v>79.45</v>
      </c>
    </row>
    <row r="335" spans="1:6" ht="28.5" x14ac:dyDescent="0.45">
      <c r="A335" s="22" t="s">
        <v>559</v>
      </c>
      <c r="B335" s="26" t="s">
        <v>560</v>
      </c>
      <c r="C335" s="22" t="s">
        <v>15</v>
      </c>
      <c r="D335" s="22">
        <v>5</v>
      </c>
      <c r="E335" s="30">
        <v>15.013333333333335</v>
      </c>
      <c r="F335" s="30">
        <f>E335*D335</f>
        <v>75.066666666666677</v>
      </c>
    </row>
    <row r="336" spans="1:6" ht="14.25" x14ac:dyDescent="0.45">
      <c r="A336" s="22" t="s">
        <v>561</v>
      </c>
      <c r="B336" s="26" t="s">
        <v>562</v>
      </c>
      <c r="C336" s="22" t="s">
        <v>15</v>
      </c>
      <c r="D336" s="22">
        <v>5</v>
      </c>
      <c r="E336" s="30">
        <v>20.606666666666666</v>
      </c>
      <c r="F336" s="30">
        <f>E336*D336</f>
        <v>103.03333333333333</v>
      </c>
    </row>
    <row r="337" spans="1:6" ht="28.5" x14ac:dyDescent="0.45">
      <c r="A337" s="22" t="s">
        <v>563</v>
      </c>
      <c r="B337" s="26" t="s">
        <v>564</v>
      </c>
      <c r="C337" s="22" t="s">
        <v>15</v>
      </c>
      <c r="D337" s="22">
        <v>5</v>
      </c>
      <c r="E337" s="30">
        <v>19.899999999999999</v>
      </c>
      <c r="F337" s="30">
        <f>E337*D337</f>
        <v>99.5</v>
      </c>
    </row>
    <row r="338" spans="1:6" ht="14.25" x14ac:dyDescent="0.45">
      <c r="A338" s="22" t="s">
        <v>565</v>
      </c>
      <c r="B338" s="26" t="s">
        <v>566</v>
      </c>
      <c r="C338" s="22" t="s">
        <v>15</v>
      </c>
      <c r="D338" s="22">
        <v>10</v>
      </c>
      <c r="E338" s="30">
        <v>2.5366666666666666</v>
      </c>
      <c r="F338" s="30">
        <f>E338*D338</f>
        <v>25.366666666666667</v>
      </c>
    </row>
    <row r="339" spans="1:6" ht="14.25" x14ac:dyDescent="0.45">
      <c r="A339" s="22" t="s">
        <v>567</v>
      </c>
      <c r="B339" s="26" t="s">
        <v>568</v>
      </c>
      <c r="C339" s="22" t="s">
        <v>15</v>
      </c>
      <c r="D339" s="22">
        <v>10</v>
      </c>
      <c r="E339" s="30">
        <v>5.7763333333333335</v>
      </c>
      <c r="F339" s="30">
        <f>E339*D339</f>
        <v>57.763333333333335</v>
      </c>
    </row>
    <row r="340" spans="1:6" ht="14.25" x14ac:dyDescent="0.45">
      <c r="A340" s="22" t="s">
        <v>569</v>
      </c>
      <c r="B340" s="26" t="s">
        <v>570</v>
      </c>
      <c r="C340" s="22" t="s">
        <v>15</v>
      </c>
      <c r="D340" s="22">
        <v>4</v>
      </c>
      <c r="E340" s="30">
        <v>40.089999999999996</v>
      </c>
      <c r="F340" s="30">
        <f>E340*D340</f>
        <v>160.35999999999999</v>
      </c>
    </row>
    <row r="341" spans="1:6" ht="14.25" x14ac:dyDescent="0.45">
      <c r="A341" s="22" t="s">
        <v>571</v>
      </c>
      <c r="B341" s="26" t="s">
        <v>572</v>
      </c>
      <c r="C341" s="22" t="s">
        <v>15</v>
      </c>
      <c r="D341" s="22">
        <v>5</v>
      </c>
      <c r="E341" s="30">
        <v>7.496666666666667</v>
      </c>
      <c r="F341" s="30">
        <f>E341*D341</f>
        <v>37.483333333333334</v>
      </c>
    </row>
    <row r="342" spans="1:6" ht="14.25" x14ac:dyDescent="0.45">
      <c r="A342" s="22" t="s">
        <v>573</v>
      </c>
      <c r="B342" s="26" t="s">
        <v>574</v>
      </c>
      <c r="C342" s="22" t="s">
        <v>15</v>
      </c>
      <c r="D342" s="22">
        <v>40</v>
      </c>
      <c r="E342" s="30">
        <v>19.366666666666667</v>
      </c>
      <c r="F342" s="30">
        <f>E342*D342</f>
        <v>774.66666666666674</v>
      </c>
    </row>
    <row r="343" spans="1:6" ht="28.5" x14ac:dyDescent="0.45">
      <c r="A343" s="22" t="s">
        <v>575</v>
      </c>
      <c r="B343" s="26" t="s">
        <v>576</v>
      </c>
      <c r="C343" s="22" t="s">
        <v>15</v>
      </c>
      <c r="D343" s="22">
        <v>15</v>
      </c>
      <c r="E343" s="30">
        <v>4.2560000000000002</v>
      </c>
      <c r="F343" s="30">
        <f>E343*D343</f>
        <v>63.84</v>
      </c>
    </row>
    <row r="344" spans="1:6" ht="14.25" x14ac:dyDescent="0.45">
      <c r="A344" s="22" t="s">
        <v>577</v>
      </c>
      <c r="B344" s="26" t="s">
        <v>578</v>
      </c>
      <c r="C344" s="22" t="s">
        <v>15</v>
      </c>
      <c r="D344" s="22">
        <v>5</v>
      </c>
      <c r="E344" s="30">
        <v>19.600000000000001</v>
      </c>
      <c r="F344" s="30">
        <f>E344*D344</f>
        <v>98</v>
      </c>
    </row>
    <row r="345" spans="1:6" ht="28.5" x14ac:dyDescent="0.45">
      <c r="A345" s="22" t="s">
        <v>579</v>
      </c>
      <c r="B345" s="26" t="s">
        <v>580</v>
      </c>
      <c r="C345" s="22" t="s">
        <v>15</v>
      </c>
      <c r="D345" s="22">
        <v>5</v>
      </c>
      <c r="E345" s="30">
        <v>26.27</v>
      </c>
      <c r="F345" s="30">
        <f>E345*D345</f>
        <v>131.35</v>
      </c>
    </row>
    <row r="346" spans="1:6" ht="42.75" x14ac:dyDescent="0.45">
      <c r="A346" s="22" t="s">
        <v>581</v>
      </c>
      <c r="B346" s="26" t="s">
        <v>582</v>
      </c>
      <c r="C346" s="22" t="s">
        <v>15</v>
      </c>
      <c r="D346" s="22">
        <v>10</v>
      </c>
      <c r="E346" s="30">
        <v>74.876666666666665</v>
      </c>
      <c r="F346" s="30">
        <f>E346*D346</f>
        <v>748.76666666666665</v>
      </c>
    </row>
    <row r="347" spans="1:6" ht="42.75" x14ac:dyDescent="0.45">
      <c r="A347" s="22" t="s">
        <v>583</v>
      </c>
      <c r="B347" s="26" t="s">
        <v>584</v>
      </c>
      <c r="C347" s="22" t="s">
        <v>15</v>
      </c>
      <c r="D347" s="22">
        <v>100</v>
      </c>
      <c r="E347" s="30">
        <v>6.5966666666666667</v>
      </c>
      <c r="F347" s="30">
        <f>E347*D347</f>
        <v>659.66666666666663</v>
      </c>
    </row>
    <row r="348" spans="1:6" ht="42.75" x14ac:dyDescent="0.45">
      <c r="A348" s="22" t="s">
        <v>585</v>
      </c>
      <c r="B348" s="26" t="s">
        <v>586</v>
      </c>
      <c r="C348" s="22" t="s">
        <v>15</v>
      </c>
      <c r="D348" s="22">
        <v>100</v>
      </c>
      <c r="E348" s="30">
        <v>19.13</v>
      </c>
      <c r="F348" s="30">
        <f>E348*D348</f>
        <v>1913</v>
      </c>
    </row>
    <row r="349" spans="1:6" ht="42.75" x14ac:dyDescent="0.45">
      <c r="A349" s="22" t="s">
        <v>587</v>
      </c>
      <c r="B349" s="26" t="s">
        <v>588</v>
      </c>
      <c r="C349" s="22" t="s">
        <v>15</v>
      </c>
      <c r="D349" s="22">
        <v>1</v>
      </c>
      <c r="E349" s="30">
        <v>32.046666666666667</v>
      </c>
      <c r="F349" s="30">
        <f>E349*D349</f>
        <v>32.046666666666667</v>
      </c>
    </row>
    <row r="350" spans="1:6" ht="42.75" x14ac:dyDescent="0.45">
      <c r="A350" s="22" t="s">
        <v>589</v>
      </c>
      <c r="B350" s="26" t="s">
        <v>590</v>
      </c>
      <c r="C350" s="22" t="s">
        <v>15</v>
      </c>
      <c r="D350" s="22">
        <v>2</v>
      </c>
      <c r="E350" s="30">
        <v>33.99666666666667</v>
      </c>
      <c r="F350" s="30">
        <f>E350*D350</f>
        <v>67.993333333333339</v>
      </c>
    </row>
    <row r="351" spans="1:6" ht="28.5" x14ac:dyDescent="0.45">
      <c r="A351" s="22" t="s">
        <v>591</v>
      </c>
      <c r="B351" s="26" t="s">
        <v>592</v>
      </c>
      <c r="C351" s="22" t="s">
        <v>15</v>
      </c>
      <c r="D351" s="22">
        <v>1</v>
      </c>
      <c r="E351" s="30">
        <v>33.863333333333337</v>
      </c>
      <c r="F351" s="30">
        <f>E351*D351</f>
        <v>33.863333333333337</v>
      </c>
    </row>
    <row r="352" spans="1:6" ht="28.5" x14ac:dyDescent="0.45">
      <c r="A352" s="22" t="s">
        <v>593</v>
      </c>
      <c r="B352" s="26" t="s">
        <v>594</v>
      </c>
      <c r="C352" s="22" t="s">
        <v>15</v>
      </c>
      <c r="D352" s="22">
        <v>1</v>
      </c>
      <c r="E352" s="30">
        <v>23.233333333333334</v>
      </c>
      <c r="F352" s="30">
        <f>E352*D352</f>
        <v>23.233333333333334</v>
      </c>
    </row>
    <row r="353" spans="1:6" ht="28.5" x14ac:dyDescent="0.45">
      <c r="A353" s="22" t="s">
        <v>595</v>
      </c>
      <c r="B353" s="26" t="s">
        <v>596</v>
      </c>
      <c r="C353" s="22" t="s">
        <v>15</v>
      </c>
      <c r="D353" s="22">
        <v>1</v>
      </c>
      <c r="E353" s="30">
        <v>23.28</v>
      </c>
      <c r="F353" s="30">
        <f>E353*D353</f>
        <v>23.28</v>
      </c>
    </row>
    <row r="354" spans="1:6" ht="28.5" x14ac:dyDescent="0.45">
      <c r="A354" s="22" t="s">
        <v>597</v>
      </c>
      <c r="B354" s="26" t="s">
        <v>598</v>
      </c>
      <c r="C354" s="22" t="s">
        <v>15</v>
      </c>
      <c r="D354" s="22">
        <v>1</v>
      </c>
      <c r="E354" s="30">
        <v>19.98</v>
      </c>
      <c r="F354" s="30">
        <f>E354*D354</f>
        <v>19.98</v>
      </c>
    </row>
    <row r="355" spans="1:6" ht="28.5" x14ac:dyDescent="0.45">
      <c r="A355" s="22" t="s">
        <v>599</v>
      </c>
      <c r="B355" s="26" t="s">
        <v>600</v>
      </c>
      <c r="C355" s="22" t="s">
        <v>15</v>
      </c>
      <c r="D355" s="22">
        <v>100</v>
      </c>
      <c r="E355" s="30">
        <v>0.35373333333333329</v>
      </c>
      <c r="F355" s="30">
        <f>E355*D355</f>
        <v>35.373333333333328</v>
      </c>
    </row>
    <row r="356" spans="1:6" ht="28.5" x14ac:dyDescent="0.45">
      <c r="A356" s="22" t="s">
        <v>601</v>
      </c>
      <c r="B356" s="26" t="s">
        <v>602</v>
      </c>
      <c r="C356" s="22" t="s">
        <v>15</v>
      </c>
      <c r="D356" s="22">
        <v>100</v>
      </c>
      <c r="E356" s="30">
        <v>0.59319999999999995</v>
      </c>
      <c r="F356" s="30">
        <f>E356*D356</f>
        <v>59.319999999999993</v>
      </c>
    </row>
    <row r="357" spans="1:6" ht="99.75" x14ac:dyDescent="0.45">
      <c r="A357" s="22" t="s">
        <v>603</v>
      </c>
      <c r="B357" s="26" t="s">
        <v>604</v>
      </c>
      <c r="C357" s="22" t="s">
        <v>15</v>
      </c>
      <c r="D357" s="22">
        <v>100</v>
      </c>
      <c r="E357" s="30">
        <v>0.18689999999999998</v>
      </c>
      <c r="F357" s="30">
        <f>E357*D357</f>
        <v>18.689999999999998</v>
      </c>
    </row>
    <row r="358" spans="1:6" ht="99.75" x14ac:dyDescent="0.45">
      <c r="A358" s="22" t="s">
        <v>605</v>
      </c>
      <c r="B358" s="26" t="s">
        <v>606</v>
      </c>
      <c r="C358" s="22" t="s">
        <v>15</v>
      </c>
      <c r="D358" s="22">
        <v>100</v>
      </c>
      <c r="E358" s="30">
        <v>0.71450000000000002</v>
      </c>
      <c r="F358" s="30">
        <f>E358*D358</f>
        <v>71.45</v>
      </c>
    </row>
    <row r="359" spans="1:6" ht="99.75" x14ac:dyDescent="0.45">
      <c r="A359" s="22" t="s">
        <v>607</v>
      </c>
      <c r="B359" s="26" t="s">
        <v>608</v>
      </c>
      <c r="C359" s="22" t="s">
        <v>15</v>
      </c>
      <c r="D359" s="22">
        <v>100</v>
      </c>
      <c r="E359" s="30">
        <v>0.46429999999999999</v>
      </c>
      <c r="F359" s="30">
        <f>E359*D359</f>
        <v>46.43</v>
      </c>
    </row>
    <row r="360" spans="1:6" ht="114" x14ac:dyDescent="0.45">
      <c r="A360" s="22" t="s">
        <v>609</v>
      </c>
      <c r="B360" s="26" t="s">
        <v>610</v>
      </c>
      <c r="C360" s="22" t="s">
        <v>15</v>
      </c>
      <c r="D360" s="22">
        <v>100</v>
      </c>
      <c r="E360" s="30">
        <v>0.68330000000000002</v>
      </c>
      <c r="F360" s="30">
        <f>E360*D360</f>
        <v>68.33</v>
      </c>
    </row>
    <row r="361" spans="1:6" ht="14.25" x14ac:dyDescent="0.45">
      <c r="A361" s="22" t="s">
        <v>611</v>
      </c>
      <c r="B361" s="26" t="s">
        <v>612</v>
      </c>
      <c r="C361" s="22" t="s">
        <v>15</v>
      </c>
      <c r="D361" s="22">
        <v>10</v>
      </c>
      <c r="E361" s="30">
        <v>12.942333333333332</v>
      </c>
      <c r="F361" s="30">
        <f>E361*D361</f>
        <v>129.42333333333332</v>
      </c>
    </row>
    <row r="362" spans="1:6" ht="28.5" x14ac:dyDescent="0.45">
      <c r="A362" s="22" t="s">
        <v>613</v>
      </c>
      <c r="B362" s="26" t="s">
        <v>614</v>
      </c>
      <c r="C362" s="22" t="s">
        <v>15</v>
      </c>
      <c r="D362" s="22">
        <v>50</v>
      </c>
      <c r="E362" s="30">
        <v>4.6786000000000003</v>
      </c>
      <c r="F362" s="30">
        <f>E362*D362</f>
        <v>233.93</v>
      </c>
    </row>
    <row r="363" spans="1:6" ht="28.5" x14ac:dyDescent="0.45">
      <c r="A363" s="22" t="s">
        <v>615</v>
      </c>
      <c r="B363" s="26" t="s">
        <v>616</v>
      </c>
      <c r="C363" s="22" t="s">
        <v>15</v>
      </c>
      <c r="D363" s="22">
        <v>5</v>
      </c>
      <c r="E363" s="30">
        <v>12.283333333333333</v>
      </c>
      <c r="F363" s="30">
        <f>E363*D363</f>
        <v>61.416666666666664</v>
      </c>
    </row>
    <row r="364" spans="1:6" ht="42.75" x14ac:dyDescent="0.45">
      <c r="A364" s="22" t="s">
        <v>617</v>
      </c>
      <c r="B364" s="26" t="s">
        <v>618</v>
      </c>
      <c r="C364" s="22" t="s">
        <v>15</v>
      </c>
      <c r="D364" s="22">
        <v>10</v>
      </c>
      <c r="E364" s="30">
        <v>7.5666666666666673</v>
      </c>
      <c r="F364" s="30">
        <f>E364*D364</f>
        <v>75.666666666666671</v>
      </c>
    </row>
    <row r="365" spans="1:6" ht="28.5" x14ac:dyDescent="0.45">
      <c r="A365" s="22" t="s">
        <v>619</v>
      </c>
      <c r="B365" s="26" t="s">
        <v>620</v>
      </c>
      <c r="C365" s="22" t="s">
        <v>15</v>
      </c>
      <c r="D365" s="22">
        <v>1</v>
      </c>
      <c r="E365" s="30">
        <v>0.72516666666666685</v>
      </c>
      <c r="F365" s="30">
        <f>E365*D365</f>
        <v>0.72516666666666685</v>
      </c>
    </row>
    <row r="366" spans="1:6" ht="28.5" x14ac:dyDescent="0.45">
      <c r="A366" s="22" t="s">
        <v>621</v>
      </c>
      <c r="B366" s="26" t="s">
        <v>622</v>
      </c>
      <c r="C366" s="22" t="s">
        <v>15</v>
      </c>
      <c r="D366" s="22">
        <v>20</v>
      </c>
      <c r="E366" s="30">
        <v>3.7066666666666666</v>
      </c>
      <c r="F366" s="30">
        <f>E366*D366</f>
        <v>74.133333333333326</v>
      </c>
    </row>
    <row r="367" spans="1:6" ht="14.25" x14ac:dyDescent="0.45">
      <c r="A367" s="22" t="s">
        <v>623</v>
      </c>
      <c r="B367" s="26" t="s">
        <v>624</v>
      </c>
      <c r="C367" s="22" t="s">
        <v>15</v>
      </c>
      <c r="D367" s="22">
        <v>100</v>
      </c>
      <c r="E367" s="30">
        <v>0.20993333333333333</v>
      </c>
      <c r="F367" s="30">
        <f>E367*D367</f>
        <v>20.993333333333332</v>
      </c>
    </row>
    <row r="368" spans="1:6" ht="14.25" x14ac:dyDescent="0.45">
      <c r="A368" s="22" t="s">
        <v>625</v>
      </c>
      <c r="B368" s="26" t="s">
        <v>626</v>
      </c>
      <c r="C368" s="22" t="s">
        <v>15</v>
      </c>
      <c r="D368" s="22">
        <v>100</v>
      </c>
      <c r="E368" s="30">
        <v>0.35513333333333336</v>
      </c>
      <c r="F368" s="30">
        <f>E368*D368</f>
        <v>35.513333333333335</v>
      </c>
    </row>
    <row r="369" spans="1:6" ht="85.5" x14ac:dyDescent="0.45">
      <c r="A369" s="22" t="s">
        <v>627</v>
      </c>
      <c r="B369" s="26" t="s">
        <v>628</v>
      </c>
      <c r="C369" s="22" t="s">
        <v>15</v>
      </c>
      <c r="D369" s="22">
        <v>10</v>
      </c>
      <c r="E369" s="30">
        <v>14.096666666666666</v>
      </c>
      <c r="F369" s="30">
        <f>E369*D369</f>
        <v>140.96666666666667</v>
      </c>
    </row>
    <row r="370" spans="1:6" ht="85.5" x14ac:dyDescent="0.45">
      <c r="A370" s="22" t="s">
        <v>629</v>
      </c>
      <c r="B370" s="26" t="s">
        <v>630</v>
      </c>
      <c r="C370" s="22" t="s">
        <v>15</v>
      </c>
      <c r="D370" s="22">
        <v>5</v>
      </c>
      <c r="E370" s="30">
        <v>22.26</v>
      </c>
      <c r="F370" s="30">
        <f>E370*D370</f>
        <v>111.30000000000001</v>
      </c>
    </row>
    <row r="371" spans="1:6" ht="85.5" x14ac:dyDescent="0.45">
      <c r="A371" s="22" t="s">
        <v>631</v>
      </c>
      <c r="B371" s="26" t="s">
        <v>632</v>
      </c>
      <c r="C371" s="22" t="s">
        <v>15</v>
      </c>
      <c r="D371" s="22">
        <v>5</v>
      </c>
      <c r="E371" s="30">
        <v>27.126666666666665</v>
      </c>
      <c r="F371" s="30">
        <f>E371*D371</f>
        <v>135.63333333333333</v>
      </c>
    </row>
    <row r="372" spans="1:6" ht="85.5" x14ac:dyDescent="0.45">
      <c r="A372" s="22" t="s">
        <v>633</v>
      </c>
      <c r="B372" s="26" t="s">
        <v>634</v>
      </c>
      <c r="C372" s="22" t="s">
        <v>15</v>
      </c>
      <c r="D372" s="22">
        <v>2</v>
      </c>
      <c r="E372" s="30">
        <v>19.27</v>
      </c>
      <c r="F372" s="30">
        <f>E372*D372</f>
        <v>38.54</v>
      </c>
    </row>
    <row r="373" spans="1:6" ht="85.5" x14ac:dyDescent="0.45">
      <c r="A373" s="22" t="s">
        <v>635</v>
      </c>
      <c r="B373" s="26" t="s">
        <v>636</v>
      </c>
      <c r="C373" s="22" t="s">
        <v>15</v>
      </c>
      <c r="D373" s="22">
        <v>1</v>
      </c>
      <c r="E373" s="30">
        <v>78.106666666666669</v>
      </c>
      <c r="F373" s="30">
        <f>E373*D373</f>
        <v>78.106666666666669</v>
      </c>
    </row>
    <row r="374" spans="1:6" ht="114" x14ac:dyDescent="0.45">
      <c r="A374" s="22" t="s">
        <v>637</v>
      </c>
      <c r="B374" s="26" t="s">
        <v>638</v>
      </c>
      <c r="C374" s="22" t="s">
        <v>15</v>
      </c>
      <c r="D374" s="22">
        <v>1</v>
      </c>
      <c r="E374" s="30">
        <v>42.053333333333335</v>
      </c>
      <c r="F374" s="30">
        <f>E374*D374</f>
        <v>42.053333333333335</v>
      </c>
    </row>
  </sheetData>
  <mergeCells count="37">
    <mergeCell ref="A274:F274"/>
    <mergeCell ref="A281:F281"/>
    <mergeCell ref="A282:F282"/>
    <mergeCell ref="A264:F264"/>
    <mergeCell ref="A265:F265"/>
    <mergeCell ref="A268:F268"/>
    <mergeCell ref="A269:F269"/>
    <mergeCell ref="A273:F273"/>
    <mergeCell ref="A218:F218"/>
    <mergeCell ref="A256:F256"/>
    <mergeCell ref="A257:F257"/>
    <mergeCell ref="A260:F260"/>
    <mergeCell ref="A261:F261"/>
    <mergeCell ref="A117:F117"/>
    <mergeCell ref="A130:F130"/>
    <mergeCell ref="A131:F131"/>
    <mergeCell ref="A195:F195"/>
    <mergeCell ref="A217:F217"/>
    <mergeCell ref="A85:F85"/>
    <mergeCell ref="A86:F86"/>
    <mergeCell ref="A91:F91"/>
    <mergeCell ref="A92:F92"/>
    <mergeCell ref="A116:F116"/>
    <mergeCell ref="A38:F38"/>
    <mergeCell ref="A63:F63"/>
    <mergeCell ref="A64:F64"/>
    <mergeCell ref="A70:F70"/>
    <mergeCell ref="A71:F71"/>
    <mergeCell ref="A6:F6"/>
    <mergeCell ref="A7:F7"/>
    <mergeCell ref="A8:F8"/>
    <mergeCell ref="A9:F9"/>
    <mergeCell ref="A37:F37"/>
    <mergeCell ref="A1:F1"/>
    <mergeCell ref="A2:F2"/>
    <mergeCell ref="A3:F3"/>
    <mergeCell ref="A4:F4"/>
  </mergeCells>
  <printOptions horizontalCentered="1"/>
  <pageMargins left="0.78749999999999998" right="0.78749999999999998" top="0.78749999999999998" bottom="0.78749999999999998" header="0.511811023622047" footer="0.511811023622047"/>
  <pageSetup paperSize="9" fitToHeight="50" pageOrder="overThenDown"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K372"/>
  <sheetViews>
    <sheetView showGridLines="0" zoomScaleNormal="100" workbookViewId="0">
      <selection activeCellId="1" sqref="A7:L8 A1:E1"/>
    </sheetView>
  </sheetViews>
  <sheetFormatPr defaultColWidth="8.33203125" defaultRowHeight="14.65" customHeight="1" x14ac:dyDescent="0.45"/>
  <cols>
    <col min="1" max="1" width="7.73046875" style="31" customWidth="1"/>
    <col min="2" max="2" width="71.3984375" style="31" customWidth="1"/>
    <col min="3" max="3" width="12.73046875" style="31" customWidth="1"/>
    <col min="4" max="4" width="7.73046875" style="32" customWidth="1"/>
    <col min="5" max="5" width="15.265625" style="32" customWidth="1"/>
    <col min="6" max="974" width="12.1328125" style="31" customWidth="1"/>
    <col min="975" max="1007" width="9.1328125" style="31" customWidth="1"/>
    <col min="1008" max="1025" width="9.1328125" style="19" customWidth="1"/>
  </cols>
  <sheetData>
    <row r="1" spans="1:1024" s="33" customFormat="1" ht="17" customHeight="1" x14ac:dyDescent="0.5">
      <c r="A1" s="14" t="s">
        <v>0</v>
      </c>
      <c r="B1" s="14"/>
      <c r="C1" s="14"/>
      <c r="D1" s="14"/>
      <c r="E1" s="14"/>
      <c r="ALT1" s="19"/>
      <c r="ALU1" s="19"/>
      <c r="ALV1" s="19"/>
      <c r="ALW1" s="19"/>
      <c r="ALX1" s="19"/>
      <c r="ALY1" s="19"/>
      <c r="ALZ1" s="19"/>
      <c r="AMA1" s="19"/>
      <c r="AMB1" s="19"/>
      <c r="AMC1" s="19"/>
      <c r="AMD1" s="19"/>
      <c r="AME1" s="19"/>
      <c r="AMF1" s="19"/>
      <c r="AMG1" s="19"/>
      <c r="AMH1" s="19"/>
      <c r="AMI1" s="19"/>
      <c r="AMJ1" s="19"/>
    </row>
    <row r="2" spans="1:1024" s="33" customFormat="1" ht="17" customHeight="1" x14ac:dyDescent="0.5">
      <c r="A2" s="14" t="s">
        <v>1</v>
      </c>
      <c r="B2" s="14"/>
      <c r="C2" s="14"/>
      <c r="D2" s="14"/>
      <c r="E2" s="14"/>
      <c r="ALT2" s="19"/>
      <c r="ALU2" s="19"/>
      <c r="ALV2" s="19"/>
      <c r="ALW2" s="19"/>
      <c r="ALX2" s="19"/>
      <c r="ALY2" s="19"/>
      <c r="ALZ2" s="19"/>
      <c r="AMA2" s="19"/>
      <c r="AMB2" s="19"/>
      <c r="AMC2" s="19"/>
      <c r="AMD2" s="19"/>
      <c r="AME2" s="19"/>
      <c r="AMF2" s="19"/>
      <c r="AMG2" s="19"/>
      <c r="AMH2" s="19"/>
      <c r="AMI2" s="19"/>
      <c r="AMJ2" s="19"/>
    </row>
    <row r="3" spans="1:1024" s="33" customFormat="1" ht="17" customHeight="1" x14ac:dyDescent="0.5">
      <c r="A3" s="14" t="s">
        <v>2</v>
      </c>
      <c r="B3" s="14"/>
      <c r="C3" s="14"/>
      <c r="D3" s="14"/>
      <c r="E3" s="14"/>
      <c r="ALT3" s="19"/>
      <c r="ALU3" s="19"/>
      <c r="ALV3" s="19"/>
      <c r="ALW3" s="19"/>
      <c r="ALX3" s="19"/>
      <c r="ALY3" s="19"/>
      <c r="ALZ3" s="19"/>
      <c r="AMA3" s="19"/>
      <c r="AMB3" s="19"/>
      <c r="AMC3" s="19"/>
      <c r="AMD3" s="19"/>
      <c r="AME3" s="19"/>
      <c r="AMF3" s="19"/>
      <c r="AMG3" s="19"/>
      <c r="AMH3" s="19"/>
      <c r="AMI3" s="19"/>
      <c r="AMJ3" s="19"/>
    </row>
    <row r="4" spans="1:1024" s="19" customFormat="1" ht="17" customHeight="1" x14ac:dyDescent="0.45">
      <c r="A4" s="8" t="s">
        <v>639</v>
      </c>
      <c r="B4" s="8"/>
      <c r="C4" s="8"/>
      <c r="D4" s="8"/>
      <c r="E4" s="8"/>
    </row>
    <row r="5" spans="1:1024" s="19" customFormat="1" ht="17" customHeight="1" x14ac:dyDescent="0.45">
      <c r="A5" s="8" t="s">
        <v>640</v>
      </c>
      <c r="B5" s="8"/>
      <c r="C5" s="8"/>
      <c r="D5" s="8"/>
      <c r="E5" s="8"/>
    </row>
    <row r="6" spans="1:1024" s="33" customFormat="1" ht="17" customHeight="1" x14ac:dyDescent="0.5">
      <c r="A6" s="7"/>
      <c r="B6" s="7"/>
      <c r="C6" s="7"/>
      <c r="D6" s="7"/>
      <c r="E6" s="7"/>
      <c r="ALT6" s="19"/>
      <c r="ALU6" s="19"/>
      <c r="ALV6" s="19"/>
      <c r="ALW6" s="19"/>
      <c r="ALX6" s="19"/>
      <c r="ALY6" s="19"/>
      <c r="ALZ6" s="19"/>
      <c r="AMA6" s="19"/>
      <c r="AMB6" s="19"/>
      <c r="AMC6" s="19"/>
      <c r="AMD6" s="19"/>
      <c r="AME6" s="19"/>
      <c r="AMF6" s="19"/>
      <c r="AMG6" s="19"/>
      <c r="AMH6" s="19"/>
      <c r="AMI6" s="19"/>
      <c r="AMJ6" s="19"/>
    </row>
    <row r="7" spans="1:1024" s="19" customFormat="1" ht="14.25" x14ac:dyDescent="0.45">
      <c r="A7" s="6" t="str">
        <f>'Pesquisa de preço'!A9</f>
        <v>TABELA 1 - KIT DE FERRAMENTAS PARA MANUTENÇÃO DE SISTEMA HIDROSSANITÁRIO
(POR POSTO DE MECÂNICO DE BOMBEIRO HIDRÁULICO)</v>
      </c>
      <c r="B7" s="6"/>
      <c r="C7" s="6"/>
      <c r="D7" s="6"/>
      <c r="E7" s="6"/>
    </row>
    <row r="8" spans="1:1024" s="19" customFormat="1" ht="42.75" x14ac:dyDescent="0.45">
      <c r="A8" s="34" t="s">
        <v>7</v>
      </c>
      <c r="B8" s="34" t="s">
        <v>8</v>
      </c>
      <c r="C8" s="34" t="s">
        <v>9</v>
      </c>
      <c r="D8" s="34" t="s">
        <v>10</v>
      </c>
      <c r="E8" s="34" t="s">
        <v>641</v>
      </c>
    </row>
    <row r="9" spans="1:1024" s="19" customFormat="1" ht="14.25" x14ac:dyDescent="0.45">
      <c r="A9" s="35" t="str">
        <f>'Pesquisa de preço'!A11</f>
        <v>1.1</v>
      </c>
      <c r="B9" s="36" t="str">
        <f>'Pesquisa de preço'!B11</f>
        <v>Alicate de bico meia cana reto com cabo isolado 6”.</v>
      </c>
      <c r="C9" s="35" t="str">
        <f>'Pesquisa de preço'!C11</f>
        <v>Un.</v>
      </c>
      <c r="D9" s="35">
        <f>'Pesquisa de preço'!D11</f>
        <v>1</v>
      </c>
      <c r="E9" s="35">
        <v>60</v>
      </c>
    </row>
    <row r="10" spans="1:1024" s="19" customFormat="1" ht="14.25" x14ac:dyDescent="0.45">
      <c r="A10" s="35" t="str">
        <f>'Pesquisa de preço'!A12</f>
        <v>1.2</v>
      </c>
      <c r="B10" s="36" t="str">
        <f>'Pesquisa de preço'!B12</f>
        <v>Alicate de corte diagonal com cabo isolado 6”.</v>
      </c>
      <c r="C10" s="35" t="str">
        <f>'Pesquisa de preço'!C12</f>
        <v>Un.</v>
      </c>
      <c r="D10" s="35">
        <f>'Pesquisa de preço'!D12</f>
        <v>1</v>
      </c>
      <c r="E10" s="35">
        <v>60</v>
      </c>
    </row>
    <row r="11" spans="1:1024" s="19" customFormat="1" ht="14.25" x14ac:dyDescent="0.45">
      <c r="A11" s="35" t="str">
        <f>'Pesquisa de preço'!A13</f>
        <v>1.3</v>
      </c>
      <c r="B11" s="36" t="str">
        <f>'Pesquisa de preço'!B13</f>
        <v>Alicate universal com cabo isolado 8”.</v>
      </c>
      <c r="C11" s="35" t="str">
        <f>'Pesquisa de preço'!C13</f>
        <v>Un.</v>
      </c>
      <c r="D11" s="35">
        <f>'Pesquisa de preço'!D13</f>
        <v>1</v>
      </c>
      <c r="E11" s="35">
        <v>60</v>
      </c>
    </row>
    <row r="12" spans="1:1024" s="19" customFormat="1" ht="14.25" x14ac:dyDescent="0.45">
      <c r="A12" s="35" t="str">
        <f>'Pesquisa de preço'!A14</f>
        <v>1.4</v>
      </c>
      <c r="B12" s="36" t="str">
        <f>'Pesquisa de preço'!B14</f>
        <v>Chave para válvula de descarga Hydra.</v>
      </c>
      <c r="C12" s="35" t="str">
        <f>'Pesquisa de preço'!C14</f>
        <v>Un.</v>
      </c>
      <c r="D12" s="35">
        <f>'Pesquisa de preço'!D14</f>
        <v>1</v>
      </c>
      <c r="E12" s="35">
        <v>120</v>
      </c>
    </row>
    <row r="13" spans="1:1024" s="19" customFormat="1" ht="14.25" x14ac:dyDescent="0.45">
      <c r="A13" s="35" t="str">
        <f>'Pesquisa de preço'!A15</f>
        <v>1.5</v>
      </c>
      <c r="B13" s="36" t="str">
        <f>'Pesquisa de preço'!B15</f>
        <v>Caixa metálica para ferramenta com divisão.</v>
      </c>
      <c r="C13" s="35" t="str">
        <f>'Pesquisa de preço'!C15</f>
        <v>Un.</v>
      </c>
      <c r="D13" s="35">
        <f>'Pesquisa de preço'!D15</f>
        <v>1</v>
      </c>
      <c r="E13" s="35">
        <v>120</v>
      </c>
    </row>
    <row r="14" spans="1:1024" s="19" customFormat="1" ht="14.25" x14ac:dyDescent="0.45">
      <c r="A14" s="35" t="str">
        <f>'Pesquisa de preço'!A16</f>
        <v>1.6</v>
      </c>
      <c r="B14" s="36" t="str">
        <f>'Pesquisa de preço'!B16</f>
        <v>Chave inglesa (tipo GRIFO) Nº 14.</v>
      </c>
      <c r="C14" s="35" t="str">
        <f>'Pesquisa de preço'!C16</f>
        <v>Un.</v>
      </c>
      <c r="D14" s="35">
        <f>'Pesquisa de preço'!D16</f>
        <v>1</v>
      </c>
      <c r="E14" s="35">
        <v>120</v>
      </c>
    </row>
    <row r="15" spans="1:1024" s="19" customFormat="1" ht="14.25" x14ac:dyDescent="0.45">
      <c r="A15" s="35" t="str">
        <f>'Pesquisa de preço'!A17</f>
        <v>1.7</v>
      </c>
      <c r="B15" s="36" t="str">
        <f>'Pesquisa de preço'!B17</f>
        <v>Chave inglesa (tipo GRIFO) Nº 18.</v>
      </c>
      <c r="C15" s="35" t="str">
        <f>'Pesquisa de preço'!C17</f>
        <v>Un.</v>
      </c>
      <c r="D15" s="35">
        <f>'Pesquisa de preço'!D17</f>
        <v>1</v>
      </c>
      <c r="E15" s="35">
        <v>120</v>
      </c>
    </row>
    <row r="16" spans="1:1024" s="19" customFormat="1" ht="14.25" x14ac:dyDescent="0.45">
      <c r="A16" s="35" t="str">
        <f>'Pesquisa de preço'!A18</f>
        <v>1.8</v>
      </c>
      <c r="B16" s="36" t="str">
        <f>'Pesquisa de preço'!B18</f>
        <v>Chave inglesa (tipo GRIFO) Nº 36.</v>
      </c>
      <c r="C16" s="35" t="str">
        <f>'Pesquisa de preço'!C18</f>
        <v>Un.</v>
      </c>
      <c r="D16" s="35">
        <f>'Pesquisa de preço'!D18</f>
        <v>1</v>
      </c>
      <c r="E16" s="35">
        <v>120</v>
      </c>
    </row>
    <row r="17" spans="1:5" s="19" customFormat="1" ht="14.25" x14ac:dyDescent="0.45">
      <c r="A17" s="35" t="str">
        <f>'Pesquisa de preço'!A19</f>
        <v>1.9</v>
      </c>
      <c r="B17" s="36" t="str">
        <f>'Pesquisa de preço'!B19</f>
        <v>Desempenadeira de madeira 17x27cm.</v>
      </c>
      <c r="C17" s="35" t="str">
        <f>'Pesquisa de preço'!C19</f>
        <v>Un.</v>
      </c>
      <c r="D17" s="35">
        <f>'Pesquisa de preço'!D19</f>
        <v>1</v>
      </c>
      <c r="E17" s="35">
        <v>24</v>
      </c>
    </row>
    <row r="18" spans="1:5" s="19" customFormat="1" ht="14.25" x14ac:dyDescent="0.45">
      <c r="A18" s="35" t="str">
        <f>'Pesquisa de preço'!A20</f>
        <v>1.10</v>
      </c>
      <c r="B18" s="36" t="str">
        <f>'Pesquisa de preço'!B20</f>
        <v>Desentupidor manual de pia e lavatório.</v>
      </c>
      <c r="C18" s="35" t="str">
        <f>'Pesquisa de preço'!C20</f>
        <v>Un.</v>
      </c>
      <c r="D18" s="35">
        <f>'Pesquisa de preço'!D20</f>
        <v>1</v>
      </c>
      <c r="E18" s="35">
        <v>24</v>
      </c>
    </row>
    <row r="19" spans="1:5" s="19" customFormat="1" ht="14.25" x14ac:dyDescent="0.45">
      <c r="A19" s="35" t="str">
        <f>'Pesquisa de preço'!A21</f>
        <v>1.11</v>
      </c>
      <c r="B19" s="36" t="str">
        <f>'Pesquisa de preço'!B21</f>
        <v>Desentupidor manual de vaso sanitário.</v>
      </c>
      <c r="C19" s="35" t="str">
        <f>'Pesquisa de preço'!C21</f>
        <v>Un.</v>
      </c>
      <c r="D19" s="35">
        <f>'Pesquisa de preço'!D21</f>
        <v>1</v>
      </c>
      <c r="E19" s="35">
        <v>24</v>
      </c>
    </row>
    <row r="20" spans="1:5" s="19" customFormat="1" ht="14.25" x14ac:dyDescent="0.45">
      <c r="A20" s="35" t="str">
        <f>'Pesquisa de preço'!A22</f>
        <v>1.12</v>
      </c>
      <c r="B20" s="36" t="str">
        <f>'Pesquisa de preço'!B22</f>
        <v>Chave tipo fenda tamanho 3/16x4”.</v>
      </c>
      <c r="C20" s="35" t="str">
        <f>'Pesquisa de preço'!C22</f>
        <v>Un.</v>
      </c>
      <c r="D20" s="35">
        <f>'Pesquisa de preço'!D22</f>
        <v>1</v>
      </c>
      <c r="E20" s="35">
        <v>60</v>
      </c>
    </row>
    <row r="21" spans="1:5" s="19" customFormat="1" ht="14.25" x14ac:dyDescent="0.45">
      <c r="A21" s="35" t="str">
        <f>'Pesquisa de preço'!A23</f>
        <v>1.13</v>
      </c>
      <c r="B21" s="36" t="str">
        <f>'Pesquisa de preço'!B23</f>
        <v>Chave tipo fenda tamanho 3/16x6”.</v>
      </c>
      <c r="C21" s="35" t="str">
        <f>'Pesquisa de preço'!C23</f>
        <v>Un.</v>
      </c>
      <c r="D21" s="35">
        <f>'Pesquisa de preço'!D23</f>
        <v>1</v>
      </c>
      <c r="E21" s="35">
        <v>60</v>
      </c>
    </row>
    <row r="22" spans="1:5" s="19" customFormat="1" ht="14.25" x14ac:dyDescent="0.45">
      <c r="A22" s="35" t="str">
        <f>'Pesquisa de preço'!A24</f>
        <v>1.14</v>
      </c>
      <c r="B22" s="36" t="str">
        <f>'Pesquisa de preço'!B24</f>
        <v>Chave tipo fenda tamanho 5/16x8”.</v>
      </c>
      <c r="C22" s="35" t="str">
        <f>'Pesquisa de preço'!C24</f>
        <v>Un.</v>
      </c>
      <c r="D22" s="35">
        <f>'Pesquisa de preço'!D24</f>
        <v>1</v>
      </c>
      <c r="E22" s="35">
        <v>60</v>
      </c>
    </row>
    <row r="23" spans="1:5" s="19" customFormat="1" ht="14.25" x14ac:dyDescent="0.45">
      <c r="A23" s="35" t="str">
        <f>'Pesquisa de preço'!A25</f>
        <v>1.15</v>
      </c>
      <c r="B23" s="36" t="str">
        <f>'Pesquisa de preço'!B25</f>
        <v>Chave tipo fenda tamanho 1/8x3”.</v>
      </c>
      <c r="C23" s="35" t="str">
        <f>'Pesquisa de preço'!C25</f>
        <v>Un.</v>
      </c>
      <c r="D23" s="35">
        <f>'Pesquisa de preço'!D25</f>
        <v>1</v>
      </c>
      <c r="E23" s="35">
        <v>60</v>
      </c>
    </row>
    <row r="24" spans="1:5" s="19" customFormat="1" ht="14.25" x14ac:dyDescent="0.45">
      <c r="A24" s="35" t="str">
        <f>'Pesquisa de preço'!A26</f>
        <v>1.16</v>
      </c>
      <c r="B24" s="36" t="str">
        <f>'Pesquisa de preço'!B26</f>
        <v>Chave tipo fenda tamanho 1/4x6”.</v>
      </c>
      <c r="C24" s="35" t="str">
        <f>'Pesquisa de preço'!C26</f>
        <v>Un.</v>
      </c>
      <c r="D24" s="35">
        <f>'Pesquisa de preço'!D26</f>
        <v>1</v>
      </c>
      <c r="E24" s="35">
        <v>60</v>
      </c>
    </row>
    <row r="25" spans="1:5" s="19" customFormat="1" ht="14.25" x14ac:dyDescent="0.45">
      <c r="A25" s="35" t="str">
        <f>'Pesquisa de preço'!A27</f>
        <v>1.17</v>
      </c>
      <c r="B25" s="36" t="str">
        <f>'Pesquisa de preço'!B27</f>
        <v>Chave tipo Philips tamanho 3/16x4”.</v>
      </c>
      <c r="C25" s="35" t="str">
        <f>'Pesquisa de preço'!C27</f>
        <v>Un.</v>
      </c>
      <c r="D25" s="35">
        <f>'Pesquisa de preço'!D27</f>
        <v>1</v>
      </c>
      <c r="E25" s="35">
        <v>60</v>
      </c>
    </row>
    <row r="26" spans="1:5" s="19" customFormat="1" ht="14.25" x14ac:dyDescent="0.45">
      <c r="A26" s="35" t="str">
        <f>'Pesquisa de preço'!A28</f>
        <v>1.18</v>
      </c>
      <c r="B26" s="36" t="str">
        <f>'Pesquisa de preço'!B28</f>
        <v>Chave tipo Philips tamanho 3/16x6”.</v>
      </c>
      <c r="C26" s="35" t="str">
        <f>'Pesquisa de preço'!C28</f>
        <v>Un.</v>
      </c>
      <c r="D26" s="35">
        <f>'Pesquisa de preço'!D28</f>
        <v>1</v>
      </c>
      <c r="E26" s="35">
        <v>60</v>
      </c>
    </row>
    <row r="27" spans="1:5" s="19" customFormat="1" ht="14.25" x14ac:dyDescent="0.45">
      <c r="A27" s="35" t="str">
        <f>'Pesquisa de preço'!A29</f>
        <v>1.19</v>
      </c>
      <c r="B27" s="36" t="str">
        <f>'Pesquisa de preço'!B29</f>
        <v>Chave tipo Philips tamanho 5/16x8”.</v>
      </c>
      <c r="C27" s="35" t="str">
        <f>'Pesquisa de preço'!C29</f>
        <v>Un.</v>
      </c>
      <c r="D27" s="35">
        <f>'Pesquisa de preço'!D29</f>
        <v>1</v>
      </c>
      <c r="E27" s="35">
        <v>60</v>
      </c>
    </row>
    <row r="28" spans="1:5" s="19" customFormat="1" ht="14.25" x14ac:dyDescent="0.45">
      <c r="A28" s="35" t="str">
        <f>'Pesquisa de preço'!A30</f>
        <v>1.20</v>
      </c>
      <c r="B28" s="36" t="str">
        <f>'Pesquisa de preço'!B30</f>
        <v>Chave tipo Philips tamanho 1/8x3”.</v>
      </c>
      <c r="C28" s="35" t="str">
        <f>'Pesquisa de preço'!C30</f>
        <v>Un.</v>
      </c>
      <c r="D28" s="35">
        <f>'Pesquisa de preço'!D30</f>
        <v>1</v>
      </c>
      <c r="E28" s="35">
        <v>60</v>
      </c>
    </row>
    <row r="29" spans="1:5" s="19" customFormat="1" ht="14.25" x14ac:dyDescent="0.45">
      <c r="A29" s="35" t="str">
        <f>'Pesquisa de preço'!A31</f>
        <v>1.21</v>
      </c>
      <c r="B29" s="36" t="str">
        <f>'Pesquisa de preço'!B31</f>
        <v>Chave tipo Philips tamanho 1/4x6”.</v>
      </c>
      <c r="C29" s="35" t="str">
        <f>'Pesquisa de preço'!C31</f>
        <v>Un.</v>
      </c>
      <c r="D29" s="35">
        <f>'Pesquisa de preço'!D31</f>
        <v>1</v>
      </c>
      <c r="E29" s="35">
        <v>60</v>
      </c>
    </row>
    <row r="30" spans="1:5" s="19" customFormat="1" ht="28.5" x14ac:dyDescent="0.45">
      <c r="A30" s="35" t="str">
        <f>'Pesquisa de preço'!A32</f>
        <v>1.22</v>
      </c>
      <c r="B30" s="36" t="str">
        <f>'Pesquisa de preço'!B32</f>
        <v>Lima chata bastarda 12" (300mm), aço carbono temperado, dureza mínima 58 HRC, picado duplo, com cabo. Referência: Vonder (ou equivalente técnico).</v>
      </c>
      <c r="C30" s="35" t="str">
        <f>'Pesquisa de preço'!C32</f>
        <v>Un.</v>
      </c>
      <c r="D30" s="35">
        <f>'Pesquisa de preço'!D32</f>
        <v>1</v>
      </c>
      <c r="E30" s="35">
        <v>60</v>
      </c>
    </row>
    <row r="31" spans="1:5" s="19" customFormat="1" ht="42.75" x14ac:dyDescent="0.45">
      <c r="A31" s="35" t="str">
        <f>'Pesquisa de preço'!A33</f>
        <v>1.23</v>
      </c>
      <c r="B31" s="36" t="str">
        <f>'Pesquisa de preço'!B33</f>
        <v>Lima meia cana bastarda 12" (300mm), aço carbono temperado, dureza mínima 58 HRC, picado duplo nas faces plana e côncava, com cabo. Referência: Vonder (ou equivalente técnico).</v>
      </c>
      <c r="C31" s="35" t="str">
        <f>'Pesquisa de preço'!C33</f>
        <v>Un.</v>
      </c>
      <c r="D31" s="35">
        <f>'Pesquisa de preço'!D33</f>
        <v>1</v>
      </c>
      <c r="E31" s="35">
        <v>60</v>
      </c>
    </row>
    <row r="32" spans="1:5" s="19" customFormat="1" ht="14.25" x14ac:dyDescent="0.45">
      <c r="A32" s="35" t="str">
        <f>'Pesquisa de preço'!A34</f>
        <v>1.24</v>
      </c>
      <c r="B32" s="36" t="str">
        <f>'Pesquisa de preço'!B34</f>
        <v>Trena com 10m.</v>
      </c>
      <c r="C32" s="35" t="str">
        <f>'Pesquisa de preço'!C34</f>
        <v>Un.</v>
      </c>
      <c r="D32" s="35">
        <f>'Pesquisa de preço'!D34</f>
        <v>1</v>
      </c>
      <c r="E32" s="35">
        <v>24</v>
      </c>
    </row>
    <row r="33" spans="1:5" s="19" customFormat="1" ht="14.25" x14ac:dyDescent="0.45">
      <c r="A33" s="35" t="str">
        <f>'Pesquisa de preço'!A35</f>
        <v>1.25</v>
      </c>
      <c r="B33" s="36" t="str">
        <f>'Pesquisa de preço'!B35</f>
        <v>Alicate bomba d’água / bico de papagaio 12”.</v>
      </c>
      <c r="C33" s="35" t="str">
        <f>'Pesquisa de preço'!C35</f>
        <v>Un.</v>
      </c>
      <c r="D33" s="35">
        <f>'Pesquisa de preço'!D35</f>
        <v>1</v>
      </c>
      <c r="E33" s="35">
        <v>60</v>
      </c>
    </row>
    <row r="34" spans="1:5" s="19" customFormat="1" ht="42.75" x14ac:dyDescent="0.45">
      <c r="A34" s="35" t="str">
        <f>'Pesquisa de preço'!A36</f>
        <v>1.26</v>
      </c>
      <c r="B34" s="36" t="str">
        <f>'Pesquisa de preço'!B36</f>
        <v>Colher de pedreiro oval 8" (200mm), aço carbono especial temperado, cabo em madeira envernizada com guarnição metálica protetora, haste soldada pelo processo TIG. Referência: Tramontina 77358/085 (ou equivalente técnico).</v>
      </c>
      <c r="C34" s="35" t="str">
        <f>'Pesquisa de preço'!C36</f>
        <v>Un.</v>
      </c>
      <c r="D34" s="35">
        <f>'Pesquisa de preço'!D36</f>
        <v>1</v>
      </c>
      <c r="E34" s="35">
        <v>60</v>
      </c>
    </row>
    <row r="35" spans="1:5" s="19" customFormat="1" ht="14.25" x14ac:dyDescent="0.45"/>
    <row r="36" spans="1:5" s="19" customFormat="1" ht="14.25" x14ac:dyDescent="0.45">
      <c r="A36" s="5" t="str">
        <f>'Pesquisa de preço'!A38</f>
        <v>TABELA 2 - KIT DE FERRAMENTAS PARA MANUTENÇÃO DE SISTEMA ELÉTRICO
(POR POSTO DE TÉCNICO EM ELETROTÉCNICA)</v>
      </c>
      <c r="B36" s="5"/>
      <c r="C36" s="5"/>
      <c r="D36" s="5"/>
      <c r="E36" s="5"/>
    </row>
    <row r="37" spans="1:5" s="19" customFormat="1" ht="42.75" x14ac:dyDescent="0.45">
      <c r="A37" s="37" t="s">
        <v>7</v>
      </c>
      <c r="B37" s="34" t="s">
        <v>8</v>
      </c>
      <c r="C37" s="34" t="s">
        <v>9</v>
      </c>
      <c r="D37" s="34" t="s">
        <v>10</v>
      </c>
      <c r="E37" s="34" t="s">
        <v>641</v>
      </c>
    </row>
    <row r="38" spans="1:5" s="19" customFormat="1" ht="14.25" x14ac:dyDescent="0.45">
      <c r="A38" s="35" t="str">
        <f>'Pesquisa de preço'!A40</f>
        <v>2.1</v>
      </c>
      <c r="B38" s="36" t="str">
        <f>'Pesquisa de preço'!B40</f>
        <v>Alicate de bico meia cana reto com cabo isolado 6”.</v>
      </c>
      <c r="C38" s="35" t="str">
        <f>'Pesquisa de preço'!C40</f>
        <v>Un.</v>
      </c>
      <c r="D38" s="35">
        <f>'Pesquisa de preço'!D40</f>
        <v>1</v>
      </c>
      <c r="E38" s="35">
        <v>60</v>
      </c>
    </row>
    <row r="39" spans="1:5" s="19" customFormat="1" ht="14.25" x14ac:dyDescent="0.45">
      <c r="A39" s="35" t="str">
        <f>'Pesquisa de preço'!A41</f>
        <v>2.2</v>
      </c>
      <c r="B39" s="36" t="str">
        <f>'Pesquisa de preço'!B41</f>
        <v>Alicate de corte diagonal com cabo isolado 6”.</v>
      </c>
      <c r="C39" s="35" t="str">
        <f>'Pesquisa de preço'!C41</f>
        <v>Un.</v>
      </c>
      <c r="D39" s="35">
        <f>'Pesquisa de preço'!D41</f>
        <v>1</v>
      </c>
      <c r="E39" s="35">
        <v>60</v>
      </c>
    </row>
    <row r="40" spans="1:5" s="19" customFormat="1" ht="14.25" x14ac:dyDescent="0.45">
      <c r="A40" s="35" t="str">
        <f>'Pesquisa de preço'!A42</f>
        <v>2.3</v>
      </c>
      <c r="B40" s="36" t="str">
        <f>'Pesquisa de preço'!B42</f>
        <v>Alicate universal com cabo isolado 8”.</v>
      </c>
      <c r="C40" s="35" t="str">
        <f>'Pesquisa de preço'!C42</f>
        <v>Un.</v>
      </c>
      <c r="D40" s="35">
        <f>'Pesquisa de preço'!D42</f>
        <v>1</v>
      </c>
      <c r="E40" s="35">
        <v>60</v>
      </c>
    </row>
    <row r="41" spans="1:5" s="19" customFormat="1" ht="14.25" x14ac:dyDescent="0.45">
      <c r="A41" s="35" t="str">
        <f>'Pesquisa de preço'!A43</f>
        <v>2.4</v>
      </c>
      <c r="B41" s="36" t="str">
        <f>'Pesquisa de preço'!B43</f>
        <v>Caixa metálica para ferramenta com divisão.</v>
      </c>
      <c r="C41" s="35" t="str">
        <f>'Pesquisa de preço'!C43</f>
        <v>Un.</v>
      </c>
      <c r="D41" s="35">
        <f>'Pesquisa de preço'!D43</f>
        <v>1</v>
      </c>
      <c r="E41" s="35">
        <v>120</v>
      </c>
    </row>
    <row r="42" spans="1:5" s="19" customFormat="1" ht="57" x14ac:dyDescent="0.45">
      <c r="A42" s="35" t="str">
        <f>'Pesquisa de preço'!A44</f>
        <v>2.5</v>
      </c>
      <c r="B42" s="36" t="str">
        <f>'Pesquisa de preço'!B44</f>
        <v>Detector de tensão sem contato tipo caneta, faixa de detecção de 90 a 1000V AC, indicação sonora e luminosa de presença de tensão, classificação de segurança mínima CAT II 1000V conforme IEC 61010, alimentação por pilhas AAA. Referência: Minipa EZAlert II (ou equivalente técnico).</v>
      </c>
      <c r="C42" s="35" t="str">
        <f>'Pesquisa de preço'!C44</f>
        <v>Un.</v>
      </c>
      <c r="D42" s="35">
        <f>'Pesquisa de preço'!D44</f>
        <v>1</v>
      </c>
      <c r="E42" s="35">
        <v>24</v>
      </c>
    </row>
    <row r="43" spans="1:5" s="19" customFormat="1" ht="14.25" x14ac:dyDescent="0.45">
      <c r="A43" s="35" t="str">
        <f>'Pesquisa de preço'!A45</f>
        <v>2.6</v>
      </c>
      <c r="B43" s="36" t="str">
        <f>'Pesquisa de preço'!B45</f>
        <v>Chave isolada tipo fenda tamanho 3/16x4”.</v>
      </c>
      <c r="C43" s="35" t="str">
        <f>'Pesquisa de preço'!C45</f>
        <v>Un.</v>
      </c>
      <c r="D43" s="35">
        <f>'Pesquisa de preço'!D45</f>
        <v>1</v>
      </c>
      <c r="E43" s="35">
        <v>60</v>
      </c>
    </row>
    <row r="44" spans="1:5" s="19" customFormat="1" ht="14.25" x14ac:dyDescent="0.45">
      <c r="A44" s="35" t="str">
        <f>'Pesquisa de preço'!A46</f>
        <v>2.7</v>
      </c>
      <c r="B44" s="36" t="str">
        <f>'Pesquisa de preço'!B46</f>
        <v>Chave isolada tipo fenda tamanho 3/16x6”.</v>
      </c>
      <c r="C44" s="35" t="str">
        <f>'Pesquisa de preço'!C46</f>
        <v>Un.</v>
      </c>
      <c r="D44" s="35">
        <f>'Pesquisa de preço'!D46</f>
        <v>1</v>
      </c>
      <c r="E44" s="35">
        <v>60</v>
      </c>
    </row>
    <row r="45" spans="1:5" s="19" customFormat="1" ht="14.25" x14ac:dyDescent="0.45">
      <c r="A45" s="35" t="str">
        <f>'Pesquisa de preço'!A47</f>
        <v>2.8</v>
      </c>
      <c r="B45" s="36" t="str">
        <f>'Pesquisa de preço'!B47</f>
        <v>Chave isolada tipo fenda tamanho 5/16x8”.</v>
      </c>
      <c r="C45" s="35" t="str">
        <f>'Pesquisa de preço'!C47</f>
        <v>Un.</v>
      </c>
      <c r="D45" s="35">
        <f>'Pesquisa de preço'!D47</f>
        <v>1</v>
      </c>
      <c r="E45" s="35">
        <v>60</v>
      </c>
    </row>
    <row r="46" spans="1:5" s="19" customFormat="1" ht="14.25" x14ac:dyDescent="0.45">
      <c r="A46" s="35" t="str">
        <f>'Pesquisa de preço'!A48</f>
        <v>2.9</v>
      </c>
      <c r="B46" s="36" t="str">
        <f>'Pesquisa de preço'!B48</f>
        <v>Chave isolada tipo fenda tamanho 1/8x3”.</v>
      </c>
      <c r="C46" s="35" t="str">
        <f>'Pesquisa de preço'!C48</f>
        <v>Un.</v>
      </c>
      <c r="D46" s="35">
        <f>'Pesquisa de preço'!D48</f>
        <v>1</v>
      </c>
      <c r="E46" s="35">
        <v>60</v>
      </c>
    </row>
    <row r="47" spans="1:5" s="19" customFormat="1" ht="14.25" x14ac:dyDescent="0.45">
      <c r="A47" s="35" t="str">
        <f>'Pesquisa de preço'!A49</f>
        <v>2.10</v>
      </c>
      <c r="B47" s="36" t="str">
        <f>'Pesquisa de preço'!B49</f>
        <v>Chave isolada tipo fenda tamanho 1/4x6”.</v>
      </c>
      <c r="C47" s="35" t="str">
        <f>'Pesquisa de preço'!C49</f>
        <v>Un.</v>
      </c>
      <c r="D47" s="35">
        <f>'Pesquisa de preço'!D49</f>
        <v>1</v>
      </c>
      <c r="E47" s="35">
        <v>60</v>
      </c>
    </row>
    <row r="48" spans="1:5" s="19" customFormat="1" ht="14.25" x14ac:dyDescent="0.45">
      <c r="A48" s="35" t="str">
        <f>'Pesquisa de preço'!A50</f>
        <v>2.11</v>
      </c>
      <c r="B48" s="36" t="str">
        <f>'Pesquisa de preço'!B50</f>
        <v>Chave isolada tipo Philips tamanho 3/16x4”.</v>
      </c>
      <c r="C48" s="35" t="str">
        <f>'Pesquisa de preço'!C50</f>
        <v>Un.</v>
      </c>
      <c r="D48" s="35">
        <f>'Pesquisa de preço'!D50</f>
        <v>1</v>
      </c>
      <c r="E48" s="35">
        <v>60</v>
      </c>
    </row>
    <row r="49" spans="1:5" s="19" customFormat="1" ht="14.25" x14ac:dyDescent="0.45">
      <c r="A49" s="35" t="str">
        <f>'Pesquisa de preço'!A51</f>
        <v>2.12</v>
      </c>
      <c r="B49" s="36" t="str">
        <f>'Pesquisa de preço'!B51</f>
        <v>Chave isolada tipo Philips tamanho 3/16x6”.</v>
      </c>
      <c r="C49" s="35" t="str">
        <f>'Pesquisa de preço'!C51</f>
        <v>Un.</v>
      </c>
      <c r="D49" s="35">
        <f>'Pesquisa de preço'!D51</f>
        <v>1</v>
      </c>
      <c r="E49" s="35">
        <v>60</v>
      </c>
    </row>
    <row r="50" spans="1:5" s="19" customFormat="1" ht="14.25" x14ac:dyDescent="0.45">
      <c r="A50" s="35" t="str">
        <f>'Pesquisa de preço'!A52</f>
        <v>2.13</v>
      </c>
      <c r="B50" s="36" t="str">
        <f>'Pesquisa de preço'!B52</f>
        <v>Chave isolada tipo Philips tamanho 5/16x8”.</v>
      </c>
      <c r="C50" s="35" t="str">
        <f>'Pesquisa de preço'!C52</f>
        <v>Un.</v>
      </c>
      <c r="D50" s="35">
        <f>'Pesquisa de preço'!D52</f>
        <v>1</v>
      </c>
      <c r="E50" s="35">
        <v>60</v>
      </c>
    </row>
    <row r="51" spans="1:5" s="19" customFormat="1" ht="14.25" x14ac:dyDescent="0.45">
      <c r="A51" s="35" t="str">
        <f>'Pesquisa de preço'!A53</f>
        <v>2.14</v>
      </c>
      <c r="B51" s="36" t="str">
        <f>'Pesquisa de preço'!B53</f>
        <v>Chave isolada tipo Philips tamanho 1/8x3”.</v>
      </c>
      <c r="C51" s="35" t="str">
        <f>'Pesquisa de preço'!C53</f>
        <v>Un.</v>
      </c>
      <c r="D51" s="35">
        <f>'Pesquisa de preço'!D53</f>
        <v>1</v>
      </c>
      <c r="E51" s="35">
        <v>60</v>
      </c>
    </row>
    <row r="52" spans="1:5" s="19" customFormat="1" ht="14.25" x14ac:dyDescent="0.45">
      <c r="A52" s="35" t="str">
        <f>'Pesquisa de preço'!A54</f>
        <v>2.15</v>
      </c>
      <c r="B52" s="36" t="str">
        <f>'Pesquisa de preço'!B54</f>
        <v>Chave isolada tipo Philips tamanho 1/4x6”.</v>
      </c>
      <c r="C52" s="35" t="str">
        <f>'Pesquisa de preço'!C54</f>
        <v>Un.</v>
      </c>
      <c r="D52" s="35">
        <f>'Pesquisa de preço'!D54</f>
        <v>1</v>
      </c>
      <c r="E52" s="35">
        <v>60</v>
      </c>
    </row>
    <row r="53" spans="1:5" s="19" customFormat="1" ht="14.25" x14ac:dyDescent="0.45">
      <c r="A53" s="35" t="str">
        <f>'Pesquisa de preço'!A55</f>
        <v>2.16</v>
      </c>
      <c r="B53" s="36" t="str">
        <f>'Pesquisa de preço'!B55</f>
        <v>Guia passa fio com alma de aço, rolo com 20m.</v>
      </c>
      <c r="C53" s="35" t="str">
        <f>'Pesquisa de preço'!C55</f>
        <v>Un.</v>
      </c>
      <c r="D53" s="35">
        <f>'Pesquisa de preço'!D55</f>
        <v>1</v>
      </c>
      <c r="E53" s="35">
        <v>24</v>
      </c>
    </row>
    <row r="54" spans="1:5" s="19" customFormat="1" ht="28.5" x14ac:dyDescent="0.45">
      <c r="A54" s="35" t="str">
        <f>'Pesquisa de preço'!A56</f>
        <v>2.17</v>
      </c>
      <c r="B54" s="36" t="str">
        <f>'Pesquisa de preço'!B56</f>
        <v>Alicate Automático, Ajustável, Desencapador e Crimpador de Fios, Amarelo/Preto, 203mm - 8”.</v>
      </c>
      <c r="C54" s="35" t="str">
        <f>'Pesquisa de preço'!C56</f>
        <v>Un.</v>
      </c>
      <c r="D54" s="35">
        <f>'Pesquisa de preço'!D56</f>
        <v>1</v>
      </c>
      <c r="E54" s="35">
        <v>60</v>
      </c>
    </row>
    <row r="55" spans="1:5" s="19" customFormat="1" ht="14.25" x14ac:dyDescent="0.45">
      <c r="A55" s="35" t="str">
        <f>'Pesquisa de preço'!A57</f>
        <v>2.18</v>
      </c>
      <c r="B55" s="36" t="str">
        <f>'Pesquisa de preço'!B57</f>
        <v>Alicate prensa terminal tubular.</v>
      </c>
      <c r="C55" s="35" t="str">
        <f>'Pesquisa de preço'!C57</f>
        <v>Un.</v>
      </c>
      <c r="D55" s="35">
        <f>'Pesquisa de preço'!D57</f>
        <v>1</v>
      </c>
      <c r="E55" s="35">
        <v>60</v>
      </c>
    </row>
    <row r="56" spans="1:5" s="19" customFormat="1" ht="14.25" x14ac:dyDescent="0.45">
      <c r="A56" s="35" t="str">
        <f>'Pesquisa de preço'!A58</f>
        <v>2.19</v>
      </c>
      <c r="B56" s="36" t="str">
        <f>'Pesquisa de preço'!B58</f>
        <v>Serrote em aço para gesso.</v>
      </c>
      <c r="C56" s="35" t="str">
        <f>'Pesquisa de preço'!C58</f>
        <v>Un.</v>
      </c>
      <c r="D56" s="35">
        <f>'Pesquisa de preço'!D58</f>
        <v>1</v>
      </c>
      <c r="E56" s="35">
        <v>60</v>
      </c>
    </row>
    <row r="57" spans="1:5" s="19" customFormat="1" ht="14.25" x14ac:dyDescent="0.45">
      <c r="A57" s="35" t="str">
        <f>'Pesquisa de preço'!A59</f>
        <v>2.20</v>
      </c>
      <c r="B57" s="36" t="str">
        <f>'Pesquisa de preço'!B59</f>
        <v>Jogo de chaves Torx (torque), curta tipo L com 9 peças.</v>
      </c>
      <c r="C57" s="35" t="str">
        <f>'Pesquisa de preço'!C59</f>
        <v>Un.</v>
      </c>
      <c r="D57" s="35">
        <f>'Pesquisa de preço'!D59</f>
        <v>1</v>
      </c>
      <c r="E57" s="35">
        <v>120</v>
      </c>
    </row>
    <row r="58" spans="1:5" s="19" customFormat="1" ht="42.75" x14ac:dyDescent="0.45">
      <c r="A58" s="35" t="str">
        <f>'Pesquisa de preço'!A60</f>
        <v>2.21</v>
      </c>
      <c r="B58" s="36" t="str">
        <f>'Pesquisa de preço'!B60</f>
        <v>Lanterna de cabeça com tecnologia LED, fluxo luminoso mínimo de 120 lm, recarregável por USB ou a pilhas, ajuste angular de inclinação, faixa elástica ajustável, grau de proteção mínimo IP44. Referência: Vonder LCV 120 (ou equivalente técnico).</v>
      </c>
      <c r="C58" s="35" t="str">
        <f>'Pesquisa de preço'!C60</f>
        <v>Un.</v>
      </c>
      <c r="D58" s="35">
        <f>'Pesquisa de preço'!D60</f>
        <v>1</v>
      </c>
      <c r="E58" s="35">
        <v>24</v>
      </c>
    </row>
    <row r="59" spans="1:5" s="19" customFormat="1" ht="14.25" x14ac:dyDescent="0.45">
      <c r="A59" s="35" t="str">
        <f>'Pesquisa de preço'!A61</f>
        <v>2.22</v>
      </c>
      <c r="B59" s="36" t="str">
        <f>'Pesquisa de preço'!B61</f>
        <v>Cinto de ferramentas.</v>
      </c>
      <c r="C59" s="35" t="str">
        <f>'Pesquisa de preço'!C61</f>
        <v>Un.</v>
      </c>
      <c r="D59" s="35">
        <f>'Pesquisa de preço'!D61</f>
        <v>1</v>
      </c>
      <c r="E59" s="35">
        <v>120</v>
      </c>
    </row>
    <row r="60" spans="1:5" s="19" customFormat="1" ht="14.25" x14ac:dyDescent="0.45">
      <c r="A60" s="35" t="str">
        <f>'Pesquisa de preço'!A62</f>
        <v>2.23</v>
      </c>
      <c r="B60" s="36" t="str">
        <f>'Pesquisa de preço'!B62</f>
        <v>Ferro de solda 30W 220v.</v>
      </c>
      <c r="C60" s="35" t="str">
        <f>'Pesquisa de preço'!C62</f>
        <v>Un.</v>
      </c>
      <c r="D60" s="35">
        <f>'Pesquisa de preço'!D62</f>
        <v>1</v>
      </c>
      <c r="E60" s="35">
        <v>24</v>
      </c>
    </row>
    <row r="61" spans="1:5" s="19" customFormat="1" ht="14.25" x14ac:dyDescent="0.45">
      <c r="D61" s="31"/>
      <c r="E61" s="31"/>
    </row>
    <row r="62" spans="1:5" s="19" customFormat="1" ht="14.25" x14ac:dyDescent="0.45">
      <c r="A62" s="5" t="str">
        <f>'Pesquisa de preço'!A71</f>
        <v>TABELA 4 - KIT DE FERRAMENTAS PARA MANUTENÇÃO DE SISTEMA DE REDE ESTRUTURADA
(POR POSTO DE TÉCNICO EM TELECOMUNICAÇÕES)</v>
      </c>
      <c r="B62" s="5"/>
      <c r="C62" s="5"/>
      <c r="D62" s="5"/>
      <c r="E62" s="5"/>
    </row>
    <row r="63" spans="1:5" s="19" customFormat="1" ht="42.75" x14ac:dyDescent="0.45">
      <c r="A63" s="37" t="s">
        <v>7</v>
      </c>
      <c r="B63" s="34" t="s">
        <v>8</v>
      </c>
      <c r="C63" s="34" t="s">
        <v>9</v>
      </c>
      <c r="D63" s="34" t="s">
        <v>10</v>
      </c>
      <c r="E63" s="34" t="s">
        <v>641</v>
      </c>
    </row>
    <row r="64" spans="1:5" s="19" customFormat="1" ht="14.25" x14ac:dyDescent="0.45">
      <c r="A64" s="35" t="str">
        <f>'Pesquisa de preço'!A73</f>
        <v>4.1</v>
      </c>
      <c r="B64" s="36" t="str">
        <f>'Pesquisa de preço'!B73</f>
        <v>Alicate de crimpagem para conectorização de cabeamento UTP (RJ-45, RJ-11 e RJ-9).</v>
      </c>
      <c r="C64" s="35" t="str">
        <f>'Pesquisa de preço'!C73</f>
        <v>Un.</v>
      </c>
      <c r="D64" s="35">
        <f>'Pesquisa de preço'!D73</f>
        <v>1</v>
      </c>
      <c r="E64" s="35">
        <v>36</v>
      </c>
    </row>
    <row r="65" spans="1:5" s="19" customFormat="1" ht="14.25" x14ac:dyDescent="0.45">
      <c r="A65" s="35" t="str">
        <f>'Pesquisa de preço'!A74</f>
        <v>4.2</v>
      </c>
      <c r="B65" s="36" t="str">
        <f>'Pesquisa de preço'!B74</f>
        <v>Alicate de bico meia cana reto com cabo isolado 6”</v>
      </c>
      <c r="C65" s="35" t="str">
        <f>'Pesquisa de preço'!C74</f>
        <v>Un.</v>
      </c>
      <c r="D65" s="35">
        <f>'Pesquisa de preço'!D74</f>
        <v>1</v>
      </c>
      <c r="E65" s="35">
        <v>60</v>
      </c>
    </row>
    <row r="66" spans="1:5" s="19" customFormat="1" ht="14.25" x14ac:dyDescent="0.45">
      <c r="A66" s="35" t="str">
        <f>'Pesquisa de preço'!A75</f>
        <v>4.3</v>
      </c>
      <c r="B66" s="36" t="str">
        <f>'Pesquisa de preço'!B75</f>
        <v>Alicate de corte diagonal com cabo isolado 6”.</v>
      </c>
      <c r="C66" s="35" t="str">
        <f>'Pesquisa de preço'!C75</f>
        <v>Un.</v>
      </c>
      <c r="D66" s="35">
        <f>'Pesquisa de preço'!D75</f>
        <v>1</v>
      </c>
      <c r="E66" s="35">
        <v>60</v>
      </c>
    </row>
    <row r="67" spans="1:5" s="19" customFormat="1" ht="14.25" x14ac:dyDescent="0.45">
      <c r="A67" s="35" t="str">
        <f>'Pesquisa de preço'!A76</f>
        <v>4.4</v>
      </c>
      <c r="B67" s="36" t="str">
        <f>'Pesquisa de preço'!B76</f>
        <v>Alicate universal com cabo isolado 8”.</v>
      </c>
      <c r="C67" s="35" t="str">
        <f>'Pesquisa de preço'!C76</f>
        <v>Un.</v>
      </c>
      <c r="D67" s="35">
        <f>'Pesquisa de preço'!D76</f>
        <v>1</v>
      </c>
      <c r="E67" s="35">
        <v>60</v>
      </c>
    </row>
    <row r="68" spans="1:5" s="19" customFormat="1" ht="14.25" x14ac:dyDescent="0.45">
      <c r="A68" s="35" t="str">
        <f>'Pesquisa de preço'!A77</f>
        <v>4.5</v>
      </c>
      <c r="B68" s="36" t="str">
        <f>'Pesquisa de preço'!B77</f>
        <v>Bolsa em lona para ferramentas fundo emborrachado.</v>
      </c>
      <c r="C68" s="35" t="str">
        <f>'Pesquisa de preço'!C77</f>
        <v>Un.</v>
      </c>
      <c r="D68" s="35">
        <f>'Pesquisa de preço'!D77</f>
        <v>1</v>
      </c>
      <c r="E68" s="35">
        <v>60</v>
      </c>
    </row>
    <row r="69" spans="1:5" s="19" customFormat="1" ht="14.25" x14ac:dyDescent="0.45">
      <c r="A69" s="35" t="str">
        <f>'Pesquisa de preço'!A78</f>
        <v>4.6</v>
      </c>
      <c r="B69" s="36" t="str">
        <f>'Pesquisa de preço'!B78</f>
        <v>Decapador de cabo Cat. 5e / Cat. 6.</v>
      </c>
      <c r="C69" s="35" t="str">
        <f>'Pesquisa de preço'!C78</f>
        <v>Un.</v>
      </c>
      <c r="D69" s="35">
        <f>'Pesquisa de preço'!D78</f>
        <v>1</v>
      </c>
      <c r="E69" s="35">
        <v>60</v>
      </c>
    </row>
    <row r="70" spans="1:5" s="19" customFormat="1" ht="14.25" x14ac:dyDescent="0.45">
      <c r="A70" s="35" t="str">
        <f>'Pesquisa de preço'!A79</f>
        <v>4.7</v>
      </c>
      <c r="B70" s="36" t="str">
        <f>'Pesquisa de preço'!B79</f>
        <v>Alicate de inserção telefonia Punch Down 314kr com impacto e corte.</v>
      </c>
      <c r="C70" s="35" t="str">
        <f>'Pesquisa de preço'!C79</f>
        <v>Un.</v>
      </c>
      <c r="D70" s="35">
        <f>'Pesquisa de preço'!D79</f>
        <v>1</v>
      </c>
      <c r="E70" s="35">
        <v>60</v>
      </c>
    </row>
    <row r="71" spans="1:5" s="19" customFormat="1" ht="14.25" x14ac:dyDescent="0.45">
      <c r="A71" s="35" t="str">
        <f>'Pesquisa de preço'!A80</f>
        <v>4.8</v>
      </c>
      <c r="B71" s="36" t="str">
        <f>'Pesquisa de preço'!B80</f>
        <v>Jogo de chaves Fenda e Philips (14 peças).</v>
      </c>
      <c r="C71" s="35" t="str">
        <f>'Pesquisa de preço'!C80</f>
        <v>Un.</v>
      </c>
      <c r="D71" s="35">
        <f>'Pesquisa de preço'!D80</f>
        <v>1</v>
      </c>
      <c r="E71" s="35">
        <v>60</v>
      </c>
    </row>
    <row r="72" spans="1:5" s="19" customFormat="1" ht="14.25" x14ac:dyDescent="0.45">
      <c r="A72" s="35" t="str">
        <f>'Pesquisa de preço'!A81</f>
        <v>4.9</v>
      </c>
      <c r="B72" s="36" t="str">
        <f>'Pesquisa de preço'!B81</f>
        <v>Jogo de chave combinada estrela e boca  com 12 peças (6 a 22mm).</v>
      </c>
      <c r="C72" s="35" t="str">
        <f>'Pesquisa de preço'!C81</f>
        <v>Un.</v>
      </c>
      <c r="D72" s="35">
        <f>'Pesquisa de preço'!D81</f>
        <v>1</v>
      </c>
      <c r="E72" s="35">
        <v>60</v>
      </c>
    </row>
    <row r="73" spans="1:5" s="19" customFormat="1" ht="14.25" x14ac:dyDescent="0.45">
      <c r="A73" s="35" t="str">
        <f>'Pesquisa de preço'!A82</f>
        <v>4.10</v>
      </c>
      <c r="B73" s="36" t="str">
        <f>'Pesquisa de preço'!B82</f>
        <v>Arco de serra 12”.</v>
      </c>
      <c r="C73" s="35" t="str">
        <f>'Pesquisa de preço'!C82</f>
        <v>Un.</v>
      </c>
      <c r="D73" s="35">
        <f>'Pesquisa de preço'!D82</f>
        <v>1</v>
      </c>
      <c r="E73" s="35">
        <v>60</v>
      </c>
    </row>
    <row r="74" spans="1:5" s="19" customFormat="1" ht="14.25" x14ac:dyDescent="0.45">
      <c r="A74" s="35" t="str">
        <f>'Pesquisa de preço'!A83</f>
        <v>4.11</v>
      </c>
      <c r="B74" s="36" t="str">
        <f>'Pesquisa de preço'!B83</f>
        <v>Ventosa Simples 30 kg.</v>
      </c>
      <c r="C74" s="35" t="str">
        <f>'Pesquisa de preço'!C83</f>
        <v>Un.</v>
      </c>
      <c r="D74" s="35">
        <f>'Pesquisa de preço'!D83</f>
        <v>1</v>
      </c>
      <c r="E74" s="35">
        <v>24</v>
      </c>
    </row>
    <row r="75" spans="1:5" s="19" customFormat="1" ht="14.25" x14ac:dyDescent="0.45">
      <c r="A75" s="35" t="str">
        <f>'Pesquisa de preço'!A84</f>
        <v>4.12</v>
      </c>
      <c r="B75" s="36" t="str">
        <f>'Pesquisa de preço'!B84</f>
        <v>Ferro de solda 30W 220v.</v>
      </c>
      <c r="C75" s="35" t="str">
        <f>'Pesquisa de preço'!C84</f>
        <v>Un.</v>
      </c>
      <c r="D75" s="35">
        <f>'Pesquisa de preço'!D84</f>
        <v>1</v>
      </c>
      <c r="E75" s="35">
        <v>24</v>
      </c>
    </row>
    <row r="76" spans="1:5" s="19" customFormat="1" ht="14.25" x14ac:dyDescent="0.45">
      <c r="D76" s="31"/>
      <c r="E76" s="31"/>
    </row>
    <row r="77" spans="1:5" s="19" customFormat="1" ht="14.25" x14ac:dyDescent="0.45">
      <c r="A77" s="5" t="str">
        <f>'Pesquisa de preço'!A92</f>
        <v>TABELA 6 - KIT DE FERRAMENTAS PARA MANUTENÇÃO DE SISTEMA DE CLIMATIZAÇÃO
(POR POSTO DE MECÂNICO DE REFRIGERAÇÃO)</v>
      </c>
      <c r="B77" s="5"/>
      <c r="C77" s="5"/>
      <c r="D77" s="5"/>
      <c r="E77" s="5"/>
    </row>
    <row r="78" spans="1:5" s="19" customFormat="1" ht="42.75" x14ac:dyDescent="0.45">
      <c r="A78" s="37" t="s">
        <v>7</v>
      </c>
      <c r="B78" s="34" t="s">
        <v>8</v>
      </c>
      <c r="C78" s="34" t="s">
        <v>9</v>
      </c>
      <c r="D78" s="34" t="s">
        <v>10</v>
      </c>
      <c r="E78" s="34" t="s">
        <v>641</v>
      </c>
    </row>
    <row r="79" spans="1:5" s="19" customFormat="1" ht="14.25" x14ac:dyDescent="0.45">
      <c r="A79" s="35" t="str">
        <f>'Pesquisa de preço'!A94</f>
        <v>6.1</v>
      </c>
      <c r="B79" s="36" t="str">
        <f>'Pesquisa de preço'!B94</f>
        <v>Alicate de bico meia cana reto com cabo isolado 6”.</v>
      </c>
      <c r="C79" s="35" t="str">
        <f>'Pesquisa de preço'!C94</f>
        <v>Un.</v>
      </c>
      <c r="D79" s="35">
        <f>'Pesquisa de preço'!D94</f>
        <v>1</v>
      </c>
      <c r="E79" s="35">
        <v>60</v>
      </c>
    </row>
    <row r="80" spans="1:5" s="19" customFormat="1" ht="14.25" x14ac:dyDescent="0.45">
      <c r="A80" s="35" t="str">
        <f>'Pesquisa de preço'!A95</f>
        <v>6.2</v>
      </c>
      <c r="B80" s="36" t="str">
        <f>'Pesquisa de preço'!B95</f>
        <v>Alicate de corte diagonal com cabo isolado 6”</v>
      </c>
      <c r="C80" s="35" t="str">
        <f>'Pesquisa de preço'!C95</f>
        <v>Un.</v>
      </c>
      <c r="D80" s="35">
        <f>'Pesquisa de preço'!D95</f>
        <v>1</v>
      </c>
      <c r="E80" s="35">
        <v>60</v>
      </c>
    </row>
    <row r="81" spans="1:1024" s="19" customFormat="1" ht="14.25" x14ac:dyDescent="0.45">
      <c r="A81" s="35" t="str">
        <f>'Pesquisa de preço'!A96</f>
        <v>6.3</v>
      </c>
      <c r="B81" s="36" t="str">
        <f>'Pesquisa de preço'!B96</f>
        <v>Alicate universal com cabo isolado 8”.</v>
      </c>
      <c r="C81" s="35" t="str">
        <f>'Pesquisa de preço'!C96</f>
        <v>Un.</v>
      </c>
      <c r="D81" s="35">
        <f>'Pesquisa de preço'!D96</f>
        <v>1</v>
      </c>
      <c r="E81" s="35">
        <v>60</v>
      </c>
    </row>
    <row r="82" spans="1:1024" s="19" customFormat="1" ht="14.25" x14ac:dyDescent="0.45">
      <c r="A82" s="35" t="str">
        <f>'Pesquisa de preço'!A97</f>
        <v>6.4</v>
      </c>
      <c r="B82" s="36" t="str">
        <f>'Pesquisa de preço'!B97</f>
        <v>Jogo de soquete estriado (18 peças).</v>
      </c>
      <c r="C82" s="35" t="str">
        <f>'Pesquisa de preço'!C97</f>
        <v>Un.</v>
      </c>
      <c r="D82" s="35">
        <f>'Pesquisa de preço'!D97</f>
        <v>1</v>
      </c>
      <c r="E82" s="35">
        <v>60</v>
      </c>
    </row>
    <row r="83" spans="1:1024" s="19" customFormat="1" ht="14.25" x14ac:dyDescent="0.45">
      <c r="A83" s="35" t="str">
        <f>'Pesquisa de preço'!A98</f>
        <v>6.5</v>
      </c>
      <c r="B83" s="36" t="str">
        <f>'Pesquisa de preço'!B98</f>
        <v>Chave Inglesa 10”.</v>
      </c>
      <c r="C83" s="35" t="str">
        <f>'Pesquisa de preço'!C98</f>
        <v>Un.</v>
      </c>
      <c r="D83" s="35">
        <f>'Pesquisa de preço'!D98</f>
        <v>1</v>
      </c>
      <c r="E83" s="35">
        <v>120</v>
      </c>
    </row>
    <row r="84" spans="1:1024" s="19" customFormat="1" ht="14.25" x14ac:dyDescent="0.45">
      <c r="A84" s="35" t="str">
        <f>'Pesquisa de preço'!A99</f>
        <v>6.6</v>
      </c>
      <c r="B84" s="36" t="str">
        <f>'Pesquisa de preço'!B99</f>
        <v>Chave Inglesa 12”.</v>
      </c>
      <c r="C84" s="35" t="str">
        <f>'Pesquisa de preço'!C99</f>
        <v>Un.</v>
      </c>
      <c r="D84" s="35">
        <f>'Pesquisa de preço'!D99</f>
        <v>1</v>
      </c>
      <c r="E84" s="35">
        <v>120</v>
      </c>
    </row>
    <row r="85" spans="1:1024" s="19" customFormat="1" ht="14.25" x14ac:dyDescent="0.45">
      <c r="A85" s="35" t="str">
        <f>'Pesquisa de preço'!A100</f>
        <v>6.7</v>
      </c>
      <c r="B85" s="36" t="str">
        <f>'Pesquisa de preço'!B100</f>
        <v>Chave Inglesa 15”.</v>
      </c>
      <c r="C85" s="35" t="str">
        <f>'Pesquisa de preço'!C100</f>
        <v>Un.</v>
      </c>
      <c r="D85" s="35">
        <f>'Pesquisa de preço'!D100</f>
        <v>1</v>
      </c>
      <c r="E85" s="35">
        <v>120</v>
      </c>
    </row>
    <row r="86" spans="1:1024" s="19" customFormat="1" ht="14.25" x14ac:dyDescent="0.45">
      <c r="A86" s="35" t="str">
        <f>'Pesquisa de preço'!A101</f>
        <v>6.8</v>
      </c>
      <c r="B86" s="36" t="str">
        <f>'Pesquisa de preço'!B101</f>
        <v>Jogo de chaves Allen (13 peças de 0,5mm à 3/8”).</v>
      </c>
      <c r="C86" s="35" t="str">
        <f>'Pesquisa de preço'!C101</f>
        <v>Un.</v>
      </c>
      <c r="D86" s="35">
        <f>'Pesquisa de preço'!D101</f>
        <v>1</v>
      </c>
      <c r="E86" s="35">
        <v>60</v>
      </c>
    </row>
    <row r="87" spans="1:1024" s="19" customFormat="1" ht="14.25" x14ac:dyDescent="0.45">
      <c r="A87" s="35" t="str">
        <f>'Pesquisa de preço'!A102</f>
        <v>6.9</v>
      </c>
      <c r="B87" s="36" t="str">
        <f>'Pesquisa de preço'!B102</f>
        <v>Jogo de chaves Estrela (8 peças de 6 a 22mm).</v>
      </c>
      <c r="C87" s="35" t="str">
        <f>'Pesquisa de preço'!C102</f>
        <v>Un.</v>
      </c>
      <c r="D87" s="35">
        <f>'Pesquisa de preço'!D102</f>
        <v>1</v>
      </c>
      <c r="E87" s="35">
        <v>120</v>
      </c>
    </row>
    <row r="88" spans="1:1024" s="19" customFormat="1" ht="14.25" x14ac:dyDescent="0.45">
      <c r="A88" s="35" t="str">
        <f>'Pesquisa de preço'!A103</f>
        <v>6.10</v>
      </c>
      <c r="B88" s="36" t="str">
        <f>'Pesquisa de preço'!B103</f>
        <v>Jogo de chaves Fenda e Philips (14 peças).</v>
      </c>
      <c r="C88" s="35" t="str">
        <f>'Pesquisa de preço'!C103</f>
        <v>Un.</v>
      </c>
      <c r="D88" s="35">
        <f>'Pesquisa de preço'!D103</f>
        <v>1</v>
      </c>
      <c r="E88" s="35">
        <v>60</v>
      </c>
    </row>
    <row r="89" spans="1:1024" s="19" customFormat="1" ht="28.5" x14ac:dyDescent="0.45">
      <c r="A89" s="35" t="str">
        <f>'Pesquisa de preço'!A104</f>
        <v>6.11</v>
      </c>
      <c r="B89" s="36" t="str">
        <f>'Pesquisa de preço'!B104</f>
        <v>Conjunto Manifold com engates e mangueiras R410A / R32. Referência: Suryha (ou equivalente técnico).</v>
      </c>
      <c r="C89" s="35" t="str">
        <f>'Pesquisa de preço'!C104</f>
        <v>Un.</v>
      </c>
      <c r="D89" s="35">
        <f>'Pesquisa de preço'!D104</f>
        <v>1</v>
      </c>
      <c r="E89" s="35">
        <v>36</v>
      </c>
    </row>
    <row r="90" spans="1:1024" s="19" customFormat="1" ht="14.25" x14ac:dyDescent="0.45">
      <c r="A90" s="35" t="str">
        <f>'Pesquisa de preço'!A105</f>
        <v>6.12</v>
      </c>
      <c r="B90" s="36" t="str">
        <f>'Pesquisa de preço'!B105</f>
        <v>Jogo de flangeador e cortador de tubos.</v>
      </c>
      <c r="C90" s="35" t="str">
        <f>'Pesquisa de preço'!C105</f>
        <v>Un.</v>
      </c>
      <c r="D90" s="35">
        <f>'Pesquisa de preço'!D105</f>
        <v>1</v>
      </c>
      <c r="E90" s="35">
        <v>60</v>
      </c>
    </row>
    <row r="91" spans="1:1024" s="32" customFormat="1" ht="14.25" x14ac:dyDescent="0.45">
      <c r="A91" s="35" t="str">
        <f>'Pesquisa de preço'!A106</f>
        <v>6.13</v>
      </c>
      <c r="B91" s="36" t="str">
        <f>'Pesquisa de preço'!B106</f>
        <v>Kit Maçarico portátil com cilindro de gás Mapp (400g).</v>
      </c>
      <c r="C91" s="35" t="str">
        <f>'Pesquisa de preço'!C106</f>
        <v>Un.</v>
      </c>
      <c r="D91" s="35">
        <f>'Pesquisa de preço'!D106</f>
        <v>1</v>
      </c>
      <c r="E91" s="35">
        <v>24</v>
      </c>
      <c r="AKG91" s="31"/>
      <c r="AKH91" s="31"/>
      <c r="AKI91" s="31"/>
      <c r="AKJ91" s="31"/>
      <c r="AKK91" s="31"/>
      <c r="AKL91" s="31"/>
      <c r="AKM91" s="31"/>
      <c r="AKN91" s="31"/>
      <c r="AKO91" s="31"/>
      <c r="AKP91" s="31"/>
      <c r="AKQ91" s="31"/>
      <c r="AKR91" s="31"/>
      <c r="AKS91" s="31"/>
      <c r="AKT91" s="31"/>
      <c r="AKU91" s="31"/>
      <c r="AKV91" s="31"/>
      <c r="AKW91" s="31"/>
      <c r="AKX91" s="31"/>
      <c r="AKY91" s="31"/>
      <c r="AKZ91" s="31"/>
      <c r="ALA91" s="31"/>
      <c r="ALB91" s="31"/>
      <c r="ALC91" s="31"/>
      <c r="ALD91" s="31"/>
      <c r="ALE91" s="31"/>
      <c r="ALF91" s="31"/>
      <c r="ALG91" s="31"/>
      <c r="ALH91" s="31"/>
      <c r="ALI91" s="31"/>
      <c r="ALJ91" s="31"/>
      <c r="ALK91" s="31"/>
      <c r="ALL91" s="31"/>
      <c r="ALM91" s="31"/>
      <c r="ALN91" s="31"/>
      <c r="ALO91" s="31"/>
      <c r="ALP91" s="31"/>
      <c r="ALQ91" s="31"/>
      <c r="ALR91" s="31"/>
      <c r="ALS91" s="31"/>
      <c r="ALT91" s="19"/>
      <c r="ALU91" s="19"/>
      <c r="ALV91" s="19"/>
      <c r="ALW91" s="19"/>
      <c r="ALX91" s="19"/>
      <c r="ALY91" s="19"/>
      <c r="ALZ91" s="19"/>
      <c r="AMA91" s="19"/>
      <c r="AMB91" s="19"/>
      <c r="AMC91" s="19"/>
      <c r="AMD91" s="19"/>
      <c r="AME91" s="19"/>
      <c r="AMF91" s="19"/>
      <c r="AMG91" s="19"/>
      <c r="AMH91" s="19"/>
      <c r="AMI91" s="19"/>
      <c r="AMJ91" s="19"/>
    </row>
    <row r="92" spans="1:1024" s="19" customFormat="1" ht="14.25" x14ac:dyDescent="0.45">
      <c r="A92" s="35" t="str">
        <f>'Pesquisa de preço'!A107</f>
        <v>6.14</v>
      </c>
      <c r="B92" s="36" t="str">
        <f>'Pesquisa de preço'!B107</f>
        <v>Serrote em aço para gesso.</v>
      </c>
      <c r="C92" s="35" t="str">
        <f>'Pesquisa de preço'!C107</f>
        <v>Un.</v>
      </c>
      <c r="D92" s="35">
        <f>'Pesquisa de preço'!D107</f>
        <v>1</v>
      </c>
      <c r="E92" s="35">
        <v>60</v>
      </c>
    </row>
    <row r="93" spans="1:1024" s="19" customFormat="1" ht="14.25" x14ac:dyDescent="0.45">
      <c r="A93" s="35" t="str">
        <f>'Pesquisa de preço'!A108</f>
        <v>6.15</v>
      </c>
      <c r="B93" s="36" t="str">
        <f>'Pesquisa de preço'!B108</f>
        <v>Nível de mão 12”.</v>
      </c>
      <c r="C93" s="35" t="str">
        <f>'Pesquisa de preço'!C108</f>
        <v>Un.</v>
      </c>
      <c r="D93" s="35">
        <f>'Pesquisa de preço'!D108</f>
        <v>1</v>
      </c>
      <c r="E93" s="35">
        <v>120</v>
      </c>
    </row>
    <row r="94" spans="1:1024" s="19" customFormat="1" ht="14.25" x14ac:dyDescent="0.45">
      <c r="A94" s="35" t="str">
        <f>'Pesquisa de preço'!A109</f>
        <v>6.16</v>
      </c>
      <c r="B94" s="36" t="str">
        <f>'Pesquisa de preço'!B109</f>
        <v>Kit curvador de tubos 1/4” a 7/8”.</v>
      </c>
      <c r="C94" s="35" t="str">
        <f>'Pesquisa de preço'!C109</f>
        <v>Un.</v>
      </c>
      <c r="D94" s="35">
        <f>'Pesquisa de preço'!D109</f>
        <v>1</v>
      </c>
      <c r="E94" s="35">
        <v>120</v>
      </c>
    </row>
    <row r="95" spans="1:1024" s="19" customFormat="1" ht="14.25" x14ac:dyDescent="0.45">
      <c r="A95" s="35" t="str">
        <f>'Pesquisa de preço'!A110</f>
        <v>6.17</v>
      </c>
      <c r="B95" s="36" t="str">
        <f>'Pesquisa de preço'!B110</f>
        <v>Alicate de pressão 10”.</v>
      </c>
      <c r="C95" s="35" t="str">
        <f>'Pesquisa de preço'!C110</f>
        <v>Un.</v>
      </c>
      <c r="D95" s="35">
        <f>'Pesquisa de preço'!D110</f>
        <v>1</v>
      </c>
      <c r="E95" s="35">
        <v>60</v>
      </c>
    </row>
    <row r="96" spans="1:1024" s="19" customFormat="1" ht="14.25" x14ac:dyDescent="0.45">
      <c r="A96" s="35" t="str">
        <f>'Pesquisa de preço'!A111</f>
        <v>6.18</v>
      </c>
      <c r="B96" s="36" t="str">
        <f>'Pesquisa de preço'!B111</f>
        <v>Jogo de chaves Torx (torque), curta tipo L com 9 peças.</v>
      </c>
      <c r="C96" s="35" t="str">
        <f>'Pesquisa de preço'!C111</f>
        <v>Un.</v>
      </c>
      <c r="D96" s="35">
        <f>'Pesquisa de preço'!D111</f>
        <v>1</v>
      </c>
      <c r="E96" s="35">
        <v>120</v>
      </c>
    </row>
    <row r="97" spans="1:5" s="19" customFormat="1" ht="42.75" x14ac:dyDescent="0.45">
      <c r="A97" s="35" t="str">
        <f>'Pesquisa de preço'!A112</f>
        <v>6.19</v>
      </c>
      <c r="B97" s="36" t="str">
        <f>'Pesquisa de preço'!B112</f>
        <v>Lanterna de cabeça com tecnologia LED, fluxo luminoso mínimo de 120 lm, recarregável por USB ou a pilhas, ajuste angular de inclinação, faixa elástica ajustável, grau de proteção mínimo IP44. Referência: Vonder LCV 120 (ou equivalente técnico).</v>
      </c>
      <c r="C97" s="35" t="str">
        <f>'Pesquisa de preço'!C112</f>
        <v>Un.</v>
      </c>
      <c r="D97" s="35">
        <f>'Pesquisa de preço'!D112</f>
        <v>1</v>
      </c>
      <c r="E97" s="35">
        <v>24</v>
      </c>
    </row>
    <row r="98" spans="1:5" s="19" customFormat="1" ht="57" x14ac:dyDescent="0.45">
      <c r="A98" s="35" t="str">
        <f>'Pesquisa de preço'!A113</f>
        <v>6.20</v>
      </c>
      <c r="B98" s="36" t="str">
        <f>'Pesquisa de preço'!B113</f>
        <v>Cinto porta-ferramentas para eletricista, confeccionado em couro/nylon, com múltiplos compartimentos e bolsos para acomodamento de ferramentas manuais, regulagem ajustável, resistência mínima à tração compatível com uso profissional. Referência: Tramontina PRO 44952/420 (ou equivalente técnico).</v>
      </c>
      <c r="C98" s="35" t="str">
        <f>'Pesquisa de preço'!C113</f>
        <v>Un.</v>
      </c>
      <c r="D98" s="35">
        <f>'Pesquisa de preço'!D113</f>
        <v>1</v>
      </c>
      <c r="E98" s="35">
        <v>120</v>
      </c>
    </row>
    <row r="99" spans="1:5" s="19" customFormat="1" ht="57" x14ac:dyDescent="0.45">
      <c r="A99" s="35" t="str">
        <f>'Pesquisa de preço'!A114</f>
        <v>6.21</v>
      </c>
      <c r="B99" s="36" t="str">
        <f>'Pesquisa de preço'!B114</f>
        <v>Detector de tensão sem contato tipo caneta, faixa de detecção de 90 a 1000V AC, indicação sonora e luminosa de presença de tensão, classificação de segurança mínima CAT II 1000V conforme IEC 61010, alimentação por pilhas AAA. Referência: Minipa EZAlert II (ou equivalente técnico).</v>
      </c>
      <c r="C99" s="35" t="str">
        <f>'Pesquisa de preço'!C114</f>
        <v>Un.</v>
      </c>
      <c r="D99" s="35">
        <f>'Pesquisa de preço'!D114</f>
        <v>1</v>
      </c>
      <c r="E99" s="35">
        <v>24</v>
      </c>
    </row>
    <row r="100" spans="1:5" s="19" customFormat="1" ht="14.25" x14ac:dyDescent="0.45">
      <c r="A100" s="35" t="str">
        <f>'Pesquisa de preço'!A115</f>
        <v>6.22</v>
      </c>
      <c r="B100" s="36" t="str">
        <f>'Pesquisa de preço'!B115</f>
        <v>Alicate lacrador de tubos.</v>
      </c>
      <c r="C100" s="35" t="str">
        <f>'Pesquisa de preço'!C115</f>
        <v>Un.</v>
      </c>
      <c r="D100" s="35">
        <f>'Pesquisa de preço'!D115</f>
        <v>1</v>
      </c>
      <c r="E100" s="35">
        <v>120</v>
      </c>
    </row>
    <row r="101" spans="1:5" s="19" customFormat="1" ht="14.25" x14ac:dyDescent="0.45">
      <c r="D101" s="31"/>
      <c r="E101" s="31"/>
    </row>
    <row r="102" spans="1:5" s="19" customFormat="1" ht="14.25" x14ac:dyDescent="0.45">
      <c r="A102" s="5" t="str">
        <f>'Pesquisa de preço'!A131</f>
        <v>TABELA 8 - KIT DE FERRAMENTAS PARA USO COMUM
(TODOS OS POSTOS)</v>
      </c>
      <c r="B102" s="5"/>
      <c r="C102" s="5"/>
      <c r="D102" s="5"/>
      <c r="E102" s="5"/>
    </row>
    <row r="103" spans="1:5" s="19" customFormat="1" ht="42.75" x14ac:dyDescent="0.45">
      <c r="A103" s="37" t="s">
        <v>7</v>
      </c>
      <c r="B103" s="34" t="s">
        <v>8</v>
      </c>
      <c r="C103" s="34" t="s">
        <v>9</v>
      </c>
      <c r="D103" s="34" t="s">
        <v>10</v>
      </c>
      <c r="E103" s="34" t="s">
        <v>641</v>
      </c>
    </row>
    <row r="104" spans="1:5" s="19" customFormat="1" ht="14.25" x14ac:dyDescent="0.45">
      <c r="A104" s="35" t="str">
        <f>'Pesquisa de preço'!A133</f>
        <v>8.1</v>
      </c>
      <c r="B104" s="36" t="str">
        <f>'Pesquisa de preço'!B133</f>
        <v>Arco de serra 12”.</v>
      </c>
      <c r="C104" s="35" t="str">
        <f>'Pesquisa de preço'!C133</f>
        <v>Un.</v>
      </c>
      <c r="D104" s="35">
        <f>'Pesquisa de preço'!D133</f>
        <v>1</v>
      </c>
      <c r="E104" s="35">
        <v>60</v>
      </c>
    </row>
    <row r="105" spans="1:5" s="19" customFormat="1" ht="14.25" x14ac:dyDescent="0.45">
      <c r="A105" s="35" t="str">
        <f>'Pesquisa de preço'!A134</f>
        <v>8.2</v>
      </c>
      <c r="B105" s="36" t="str">
        <f>'Pesquisa de preço'!B134</f>
        <v>Alicate de pressão 10”.</v>
      </c>
      <c r="C105" s="35" t="str">
        <f>'Pesquisa de preço'!C134</f>
        <v>Un.</v>
      </c>
      <c r="D105" s="35">
        <f>'Pesquisa de preço'!D134</f>
        <v>1</v>
      </c>
      <c r="E105" s="35">
        <v>120</v>
      </c>
    </row>
    <row r="106" spans="1:5" s="19" customFormat="1" ht="14.25" x14ac:dyDescent="0.45">
      <c r="A106" s="35" t="str">
        <f>'Pesquisa de preço'!A135</f>
        <v>8.3</v>
      </c>
      <c r="B106" s="36" t="str">
        <f>'Pesquisa de preço'!B135</f>
        <v>Balde plástico preto para obra 10 a 12 litros.</v>
      </c>
      <c r="C106" s="35" t="str">
        <f>'Pesquisa de preço'!C135</f>
        <v>Un.</v>
      </c>
      <c r="D106" s="35">
        <f>'Pesquisa de preço'!D135</f>
        <v>2</v>
      </c>
      <c r="E106" s="35">
        <v>24</v>
      </c>
    </row>
    <row r="107" spans="1:5" s="19" customFormat="1" ht="14.25" x14ac:dyDescent="0.45">
      <c r="A107" s="35" t="str">
        <f>'Pesquisa de preço'!A136</f>
        <v>8.4</v>
      </c>
      <c r="B107" s="36" t="str">
        <f>'Pesquisa de preço'!B136</f>
        <v>Broxa retangular grande para serviços diversos.</v>
      </c>
      <c r="C107" s="35" t="str">
        <f>'Pesquisa de preço'!C136</f>
        <v>Un.</v>
      </c>
      <c r="D107" s="35">
        <f>'Pesquisa de preço'!D136</f>
        <v>2</v>
      </c>
      <c r="E107" s="35">
        <v>60</v>
      </c>
    </row>
    <row r="108" spans="1:5" s="19" customFormat="1" ht="14.25" x14ac:dyDescent="0.45">
      <c r="A108" s="35" t="str">
        <f>'Pesquisa de preço'!A137</f>
        <v>8.5</v>
      </c>
      <c r="B108" s="36" t="str">
        <f>'Pesquisa de preço'!B137</f>
        <v>Desempenadeira de aço lisa para massa corrida, 12 x 30 cm.</v>
      </c>
      <c r="C108" s="35" t="str">
        <f>'Pesquisa de preço'!C137</f>
        <v>Un.</v>
      </c>
      <c r="D108" s="35">
        <f>'Pesquisa de preço'!D137</f>
        <v>1</v>
      </c>
      <c r="E108" s="35">
        <v>24</v>
      </c>
    </row>
    <row r="109" spans="1:5" s="19" customFormat="1" ht="14.25" x14ac:dyDescent="0.45">
      <c r="A109" s="35" t="str">
        <f>'Pesquisa de preço'!A138</f>
        <v>8.6</v>
      </c>
      <c r="B109" s="36" t="str">
        <f>'Pesquisa de preço'!B138</f>
        <v>Desempenadeira de aço, dentada, para argamassa, 10 x 10 mm x 38 cm.</v>
      </c>
      <c r="C109" s="35" t="str">
        <f>'Pesquisa de preço'!C138</f>
        <v>Un.</v>
      </c>
      <c r="D109" s="35">
        <f>'Pesquisa de preço'!D138</f>
        <v>1</v>
      </c>
      <c r="E109" s="35">
        <v>24</v>
      </c>
    </row>
    <row r="110" spans="1:5" s="19" customFormat="1" ht="14.25" x14ac:dyDescent="0.45">
      <c r="A110" s="35" t="str">
        <f>'Pesquisa de preço'!A139</f>
        <v>8.7</v>
      </c>
      <c r="B110" s="36" t="str">
        <f>'Pesquisa de preço'!B139</f>
        <v>Desempenadeira de madeira 17 x 27 cm.</v>
      </c>
      <c r="C110" s="35" t="str">
        <f>'Pesquisa de preço'!C139</f>
        <v>Un.</v>
      </c>
      <c r="D110" s="35">
        <f>'Pesquisa de preço'!D139</f>
        <v>1</v>
      </c>
      <c r="E110" s="35">
        <v>24</v>
      </c>
    </row>
    <row r="111" spans="1:5" s="19" customFormat="1" ht="14.25" x14ac:dyDescent="0.45">
      <c r="A111" s="35" t="str">
        <f>'Pesquisa de preço'!A140</f>
        <v>8.8</v>
      </c>
      <c r="B111" s="36" t="str">
        <f>'Pesquisa de preço'!B140</f>
        <v>Esquadro de alumínio com 30 cm.</v>
      </c>
      <c r="C111" s="35" t="str">
        <f>'Pesquisa de preço'!C140</f>
        <v>Un.</v>
      </c>
      <c r="D111" s="35">
        <f>'Pesquisa de preço'!D140</f>
        <v>1</v>
      </c>
      <c r="E111" s="35">
        <v>60</v>
      </c>
    </row>
    <row r="112" spans="1:5" s="19" customFormat="1" ht="14.25" x14ac:dyDescent="0.45">
      <c r="A112" s="35" t="str">
        <f>'Pesquisa de preço'!A141</f>
        <v>8.9</v>
      </c>
      <c r="B112" s="36" t="str">
        <f>'Pesquisa de preço'!B141</f>
        <v>Jogo de chave combinada estrela e boca  com 12 peças (6 a 22mm).</v>
      </c>
      <c r="C112" s="35" t="str">
        <f>'Pesquisa de preço'!C141</f>
        <v>Un.</v>
      </c>
      <c r="D112" s="35">
        <f>'Pesquisa de preço'!D141</f>
        <v>1</v>
      </c>
      <c r="E112" s="35">
        <v>60</v>
      </c>
    </row>
    <row r="113" spans="1:5" s="19" customFormat="1" ht="14.25" x14ac:dyDescent="0.45">
      <c r="A113" s="35" t="str">
        <f>'Pesquisa de preço'!A142</f>
        <v>8.10</v>
      </c>
      <c r="B113" s="36" t="str">
        <f>'Pesquisa de preço'!B142</f>
        <v>Jogo de chaves Allen (13 peças de 0,5mm à 3/8”).</v>
      </c>
      <c r="C113" s="35" t="str">
        <f>'Pesquisa de preço'!C142</f>
        <v>Un.</v>
      </c>
      <c r="D113" s="35">
        <f>'Pesquisa de preço'!D142</f>
        <v>1</v>
      </c>
      <c r="E113" s="35">
        <v>60</v>
      </c>
    </row>
    <row r="114" spans="1:5" s="19" customFormat="1" ht="14.25" x14ac:dyDescent="0.45">
      <c r="A114" s="35" t="str">
        <f>'Pesquisa de preço'!A143</f>
        <v>8.11</v>
      </c>
      <c r="B114" s="36" t="str">
        <f>'Pesquisa de preço'!B143</f>
        <v>Chave tipo fenda tamanho 3/16x4”.</v>
      </c>
      <c r="C114" s="35" t="str">
        <f>'Pesquisa de preço'!C143</f>
        <v>Un.</v>
      </c>
      <c r="D114" s="35">
        <f>'Pesquisa de preço'!D143</f>
        <v>1</v>
      </c>
      <c r="E114" s="35">
        <v>60</v>
      </c>
    </row>
    <row r="115" spans="1:5" s="19" customFormat="1" ht="14.25" x14ac:dyDescent="0.45">
      <c r="A115" s="35" t="str">
        <f>'Pesquisa de preço'!A144</f>
        <v>8.12</v>
      </c>
      <c r="B115" s="36" t="str">
        <f>'Pesquisa de preço'!B144</f>
        <v>Chave tipo fenda tamanho 3/16x6”.</v>
      </c>
      <c r="C115" s="35" t="str">
        <f>'Pesquisa de preço'!C144</f>
        <v>Un.</v>
      </c>
      <c r="D115" s="35">
        <f>'Pesquisa de preço'!D144</f>
        <v>1</v>
      </c>
      <c r="E115" s="35">
        <v>60</v>
      </c>
    </row>
    <row r="116" spans="1:5" s="19" customFormat="1" ht="14.25" x14ac:dyDescent="0.45">
      <c r="A116" s="35" t="str">
        <f>'Pesquisa de preço'!A145</f>
        <v>8.13</v>
      </c>
      <c r="B116" s="36" t="str">
        <f>'Pesquisa de preço'!B145</f>
        <v>Chave tipo fenda tamanho 5/16x8”.</v>
      </c>
      <c r="C116" s="35" t="str">
        <f>'Pesquisa de preço'!C145</f>
        <v>Un.</v>
      </c>
      <c r="D116" s="35">
        <f>'Pesquisa de preço'!D145</f>
        <v>1</v>
      </c>
      <c r="E116" s="35">
        <v>60</v>
      </c>
    </row>
    <row r="117" spans="1:5" s="19" customFormat="1" ht="14.25" x14ac:dyDescent="0.45">
      <c r="A117" s="35" t="str">
        <f>'Pesquisa de preço'!A146</f>
        <v>8.14</v>
      </c>
      <c r="B117" s="36" t="str">
        <f>'Pesquisa de preço'!B146</f>
        <v>Chave tipo fenda tamanho 1/8x3”.</v>
      </c>
      <c r="C117" s="35" t="str">
        <f>'Pesquisa de preço'!C146</f>
        <v>Un.</v>
      </c>
      <c r="D117" s="35">
        <f>'Pesquisa de preço'!D146</f>
        <v>1</v>
      </c>
      <c r="E117" s="35">
        <v>60</v>
      </c>
    </row>
    <row r="118" spans="1:5" s="19" customFormat="1" ht="14.25" x14ac:dyDescent="0.45">
      <c r="A118" s="35" t="str">
        <f>'Pesquisa de preço'!A147</f>
        <v>8.15</v>
      </c>
      <c r="B118" s="36" t="str">
        <f>'Pesquisa de preço'!B147</f>
        <v>Chave tipo fenda tamanho 1/4x6”.</v>
      </c>
      <c r="C118" s="35" t="str">
        <f>'Pesquisa de preço'!C147</f>
        <v>Un.</v>
      </c>
      <c r="D118" s="35">
        <f>'Pesquisa de preço'!D147</f>
        <v>1</v>
      </c>
      <c r="E118" s="35">
        <v>60</v>
      </c>
    </row>
    <row r="119" spans="1:5" s="19" customFormat="1" ht="14.25" x14ac:dyDescent="0.45">
      <c r="A119" s="35" t="str">
        <f>'Pesquisa de preço'!A148</f>
        <v>8.16</v>
      </c>
      <c r="B119" s="36" t="str">
        <f>'Pesquisa de preço'!B148</f>
        <v>Chave tipo Philips tamanho 3/16x4”.</v>
      </c>
      <c r="C119" s="35" t="str">
        <f>'Pesquisa de preço'!C148</f>
        <v>Un.</v>
      </c>
      <c r="D119" s="35">
        <f>'Pesquisa de preço'!D148</f>
        <v>1</v>
      </c>
      <c r="E119" s="35">
        <v>60</v>
      </c>
    </row>
    <row r="120" spans="1:5" s="19" customFormat="1" ht="14.25" x14ac:dyDescent="0.45">
      <c r="A120" s="35" t="str">
        <f>'Pesquisa de preço'!A149</f>
        <v>8.17</v>
      </c>
      <c r="B120" s="36" t="str">
        <f>'Pesquisa de preço'!B149</f>
        <v>Chave tipo Philips tamanho 3/16x6”.</v>
      </c>
      <c r="C120" s="35" t="str">
        <f>'Pesquisa de preço'!C149</f>
        <v>Un.</v>
      </c>
      <c r="D120" s="35">
        <f>'Pesquisa de preço'!D149</f>
        <v>1</v>
      </c>
      <c r="E120" s="35">
        <v>60</v>
      </c>
    </row>
    <row r="121" spans="1:5" s="19" customFormat="1" ht="14.25" x14ac:dyDescent="0.45">
      <c r="A121" s="35" t="str">
        <f>'Pesquisa de preço'!A150</f>
        <v>8.18</v>
      </c>
      <c r="B121" s="36" t="str">
        <f>'Pesquisa de preço'!B150</f>
        <v>Chave tipo Philips tamanho 5/16x8”.</v>
      </c>
      <c r="C121" s="35" t="str">
        <f>'Pesquisa de preço'!C150</f>
        <v>Un.</v>
      </c>
      <c r="D121" s="35">
        <f>'Pesquisa de preço'!D150</f>
        <v>1</v>
      </c>
      <c r="E121" s="35">
        <v>60</v>
      </c>
    </row>
    <row r="122" spans="1:5" s="19" customFormat="1" ht="14.25" x14ac:dyDescent="0.45">
      <c r="A122" s="35" t="str">
        <f>'Pesquisa de preço'!A151</f>
        <v>8.19</v>
      </c>
      <c r="B122" s="36" t="str">
        <f>'Pesquisa de preço'!B151</f>
        <v>Chave tipo Philips tamanho 1/8x3”.</v>
      </c>
      <c r="C122" s="35" t="str">
        <f>'Pesquisa de preço'!C151</f>
        <v>Un.</v>
      </c>
      <c r="D122" s="35">
        <f>'Pesquisa de preço'!D151</f>
        <v>1</v>
      </c>
      <c r="E122" s="35">
        <v>60</v>
      </c>
    </row>
    <row r="123" spans="1:5" s="19" customFormat="1" ht="14.25" x14ac:dyDescent="0.45">
      <c r="A123" s="35" t="str">
        <f>'Pesquisa de preço'!A152</f>
        <v>8.20</v>
      </c>
      <c r="B123" s="36" t="str">
        <f>'Pesquisa de preço'!B152</f>
        <v>Chave tipo Philips tamanho 1/4x6”.</v>
      </c>
      <c r="C123" s="35" t="str">
        <f>'Pesquisa de preço'!C152</f>
        <v>Un.</v>
      </c>
      <c r="D123" s="35">
        <f>'Pesquisa de preço'!D152</f>
        <v>1</v>
      </c>
      <c r="E123" s="35">
        <v>60</v>
      </c>
    </row>
    <row r="124" spans="1:5" s="19" customFormat="1" ht="14.25" x14ac:dyDescent="0.45">
      <c r="A124" s="35" t="str">
        <f>'Pesquisa de preço'!A153</f>
        <v>8.21</v>
      </c>
      <c r="B124" s="36" t="str">
        <f>'Pesquisa de preço'!B153</f>
        <v>Espátula metálica 4 cm.</v>
      </c>
      <c r="C124" s="35" t="str">
        <f>'Pesquisa de preço'!C153</f>
        <v>Un.</v>
      </c>
      <c r="D124" s="35">
        <f>'Pesquisa de preço'!D153</f>
        <v>1</v>
      </c>
      <c r="E124" s="35">
        <v>24</v>
      </c>
    </row>
    <row r="125" spans="1:5" s="19" customFormat="1" ht="14.25" x14ac:dyDescent="0.45">
      <c r="A125" s="35" t="str">
        <f>'Pesquisa de preço'!A154</f>
        <v>8.22</v>
      </c>
      <c r="B125" s="36" t="str">
        <f>'Pesquisa de preço'!B154</f>
        <v>Espátula metálica 8 cm.</v>
      </c>
      <c r="C125" s="35" t="str">
        <f>'Pesquisa de preço'!C154</f>
        <v>Un.</v>
      </c>
      <c r="D125" s="35">
        <f>'Pesquisa de preço'!D154</f>
        <v>1</v>
      </c>
      <c r="E125" s="35">
        <v>24</v>
      </c>
    </row>
    <row r="126" spans="1:5" s="19" customFormat="1" ht="14.25" x14ac:dyDescent="0.45">
      <c r="A126" s="35" t="str">
        <f>'Pesquisa de preço'!A155</f>
        <v>8.23</v>
      </c>
      <c r="B126" s="36" t="str">
        <f>'Pesquisa de preço'!B155</f>
        <v>Espátula metálica 12 cm.</v>
      </c>
      <c r="C126" s="35" t="str">
        <f>'Pesquisa de preço'!C155</f>
        <v>Un.</v>
      </c>
      <c r="D126" s="35">
        <f>'Pesquisa de preço'!D155</f>
        <v>1</v>
      </c>
      <c r="E126" s="35">
        <v>24</v>
      </c>
    </row>
    <row r="127" spans="1:5" s="19" customFormat="1" ht="14.25" x14ac:dyDescent="0.45">
      <c r="A127" s="35" t="str">
        <f>'Pesquisa de preço'!A156</f>
        <v>8.24</v>
      </c>
      <c r="B127" s="36" t="str">
        <f>'Pesquisa de preço'!B156</f>
        <v>Marreta com 1 kg.</v>
      </c>
      <c r="C127" s="35" t="str">
        <f>'Pesquisa de preço'!C156</f>
        <v>Un.</v>
      </c>
      <c r="D127" s="35">
        <f>'Pesquisa de preço'!D156</f>
        <v>1</v>
      </c>
      <c r="E127" s="35">
        <v>120</v>
      </c>
    </row>
    <row r="128" spans="1:5" s="19" customFormat="1" ht="14.25" x14ac:dyDescent="0.45">
      <c r="A128" s="35" t="str">
        <f>'Pesquisa de preço'!A157</f>
        <v>8.25</v>
      </c>
      <c r="B128" s="36" t="str">
        <f>'Pesquisa de preço'!B157</f>
        <v>Marreta com 3 kg.</v>
      </c>
      <c r="C128" s="35" t="str">
        <f>'Pesquisa de preço'!C157</f>
        <v>Un.</v>
      </c>
      <c r="D128" s="35">
        <f>'Pesquisa de preço'!D157</f>
        <v>1</v>
      </c>
      <c r="E128" s="35">
        <v>120</v>
      </c>
    </row>
    <row r="129" spans="1:5" s="19" customFormat="1" ht="14.25" x14ac:dyDescent="0.45">
      <c r="A129" s="35" t="str">
        <f>'Pesquisa de preço'!A158</f>
        <v>8.26</v>
      </c>
      <c r="B129" s="36" t="str">
        <f>'Pesquisa de preço'!B158</f>
        <v>Marreta de borracha.</v>
      </c>
      <c r="C129" s="35" t="str">
        <f>'Pesquisa de preço'!C158</f>
        <v>Un.</v>
      </c>
      <c r="D129" s="35">
        <f>'Pesquisa de preço'!D158</f>
        <v>1</v>
      </c>
      <c r="E129" s="35">
        <v>60</v>
      </c>
    </row>
    <row r="130" spans="1:5" s="19" customFormat="1" ht="14.25" x14ac:dyDescent="0.45">
      <c r="A130" s="35" t="str">
        <f>'Pesquisa de preço'!A159</f>
        <v>8.27</v>
      </c>
      <c r="B130" s="36" t="str">
        <f>'Pesquisa de preço'!B159</f>
        <v>Martelo tipo unha grande 27 mm.</v>
      </c>
      <c r="C130" s="35" t="str">
        <f>'Pesquisa de preço'!C159</f>
        <v>Un.</v>
      </c>
      <c r="D130" s="35">
        <f>'Pesquisa de preço'!D159</f>
        <v>1</v>
      </c>
      <c r="E130" s="35">
        <v>120</v>
      </c>
    </row>
    <row r="131" spans="1:5" s="19" customFormat="1" ht="14.25" x14ac:dyDescent="0.45">
      <c r="A131" s="35" t="str">
        <f>'Pesquisa de preço'!A160</f>
        <v>8.28</v>
      </c>
      <c r="B131" s="36" t="str">
        <f>'Pesquisa de preço'!B160</f>
        <v>Nível de mão 12”.</v>
      </c>
      <c r="C131" s="35" t="str">
        <f>'Pesquisa de preço'!C160</f>
        <v>Un.</v>
      </c>
      <c r="D131" s="35">
        <f>'Pesquisa de preço'!D160</f>
        <v>1</v>
      </c>
      <c r="E131" s="35">
        <v>120</v>
      </c>
    </row>
    <row r="132" spans="1:5" s="19" customFormat="1" ht="57" x14ac:dyDescent="0.45">
      <c r="A132" s="35" t="str">
        <f>'Pesquisa de preço'!A161</f>
        <v>8.29</v>
      </c>
      <c r="B132" s="36" t="str">
        <f>'Pesquisa de preço'!B161</f>
        <v>Pistola aplicadora de silicone / calafetagem manual, corpo em chapa de aço carbono com pintura eletrostática, indicada para tubos de 280 ml / 300 g, gatilho metálico com retorno automático, hastes em aço, haste de desobstrução inclusa. Referência: Tramontina Master 43199/002 (ou equivalente técnico).</v>
      </c>
      <c r="C132" s="35" t="str">
        <f>'Pesquisa de preço'!C161</f>
        <v>Um.</v>
      </c>
      <c r="D132" s="35">
        <f>'Pesquisa de preço'!D161</f>
        <v>0</v>
      </c>
      <c r="E132" s="35">
        <v>24</v>
      </c>
    </row>
    <row r="133" spans="1:5" s="19" customFormat="1" ht="14.25" x14ac:dyDescent="0.45">
      <c r="A133" s="35" t="str">
        <f>'Pesquisa de preço'!A162</f>
        <v>8.30</v>
      </c>
      <c r="B133" s="36" t="str">
        <f>'Pesquisa de preço'!B162</f>
        <v>Pistola grande para cola quente, 220 V  monofásico.</v>
      </c>
      <c r="C133" s="35" t="str">
        <f>'Pesquisa de preço'!C162</f>
        <v>Un.</v>
      </c>
      <c r="D133" s="35">
        <f>'Pesquisa de preço'!D162</f>
        <v>1</v>
      </c>
      <c r="E133" s="35">
        <v>60</v>
      </c>
    </row>
    <row r="134" spans="1:5" s="19" customFormat="1" ht="14.25" x14ac:dyDescent="0.45">
      <c r="A134" s="35" t="str">
        <f>'Pesquisa de preço'!A163</f>
        <v>8.31</v>
      </c>
      <c r="B134" s="36" t="str">
        <f>'Pesquisa de preço'!B163</f>
        <v>Ponteiro de metal 12”.</v>
      </c>
      <c r="C134" s="35" t="str">
        <f>'Pesquisa de preço'!C163</f>
        <v>Un.</v>
      </c>
      <c r="D134" s="35">
        <f>'Pesquisa de preço'!D163</f>
        <v>2</v>
      </c>
      <c r="E134" s="35">
        <v>60</v>
      </c>
    </row>
    <row r="135" spans="1:5" s="19" customFormat="1" ht="14.25" x14ac:dyDescent="0.45">
      <c r="A135" s="35" t="str">
        <f>'Pesquisa de preço'!A164</f>
        <v>8.32</v>
      </c>
      <c r="B135" s="36" t="str">
        <f>'Pesquisa de preço'!B164</f>
        <v>Ponteiro de metal 8”.</v>
      </c>
      <c r="C135" s="35" t="str">
        <f>'Pesquisa de preço'!C164</f>
        <v>Un.</v>
      </c>
      <c r="D135" s="35">
        <f>'Pesquisa de preço'!D164</f>
        <v>2</v>
      </c>
      <c r="E135" s="35">
        <v>60</v>
      </c>
    </row>
    <row r="136" spans="1:5" s="19" customFormat="1" ht="14.25" x14ac:dyDescent="0.45">
      <c r="A136" s="35" t="str">
        <f>'Pesquisa de preço'!A165</f>
        <v>8.33</v>
      </c>
      <c r="B136" s="36" t="str">
        <f>'Pesquisa de preço'!B165</f>
        <v>Prumo de mão com 500 g.</v>
      </c>
      <c r="C136" s="35" t="str">
        <f>'Pesquisa de preço'!C165</f>
        <v>Un.</v>
      </c>
      <c r="D136" s="35">
        <f>'Pesquisa de preço'!D165</f>
        <v>1</v>
      </c>
      <c r="E136" s="35">
        <v>60</v>
      </c>
    </row>
    <row r="137" spans="1:5" s="19" customFormat="1" ht="14.25" x14ac:dyDescent="0.45">
      <c r="A137" s="35" t="str">
        <f>'Pesquisa de preço'!A166</f>
        <v>8.34</v>
      </c>
      <c r="B137" s="36" t="str">
        <f>'Pesquisa de preço'!B166</f>
        <v>Rebitador manual tipo alicate.</v>
      </c>
      <c r="C137" s="35" t="str">
        <f>'Pesquisa de preço'!C166</f>
        <v>Un.</v>
      </c>
      <c r="D137" s="35">
        <f>'Pesquisa de preço'!D166</f>
        <v>1</v>
      </c>
      <c r="E137" s="35">
        <v>36</v>
      </c>
    </row>
    <row r="138" spans="1:5" s="19" customFormat="1" ht="14.25" x14ac:dyDescent="0.45">
      <c r="A138" s="35" t="str">
        <f>'Pesquisa de preço'!A167</f>
        <v>8.35</v>
      </c>
      <c r="B138" s="36" t="str">
        <f>'Pesquisa de preço'!B167</f>
        <v>Serra copo diamantada 1” com guia.</v>
      </c>
      <c r="C138" s="35" t="str">
        <f>'Pesquisa de preço'!C167</f>
        <v>Un.</v>
      </c>
      <c r="D138" s="35">
        <f>'Pesquisa de preço'!D167</f>
        <v>1</v>
      </c>
      <c r="E138" s="35">
        <v>48</v>
      </c>
    </row>
    <row r="139" spans="1:5" s="19" customFormat="1" ht="14.25" x14ac:dyDescent="0.45">
      <c r="A139" s="35" t="str">
        <f>'Pesquisa de preço'!A168</f>
        <v>8.36</v>
      </c>
      <c r="B139" s="36" t="str">
        <f>'Pesquisa de preço'!B168</f>
        <v>Serra copo diamantada 3/4” com guia.</v>
      </c>
      <c r="C139" s="35" t="str">
        <f>'Pesquisa de preço'!C168</f>
        <v>Un.</v>
      </c>
      <c r="D139" s="35">
        <f>'Pesquisa de preço'!D168</f>
        <v>1</v>
      </c>
      <c r="E139" s="35">
        <v>24</v>
      </c>
    </row>
    <row r="140" spans="1:5" s="19" customFormat="1" ht="14.25" x14ac:dyDescent="0.45">
      <c r="A140" s="35" t="str">
        <f>'Pesquisa de preço'!A169</f>
        <v>8.37</v>
      </c>
      <c r="B140" s="36" t="str">
        <f>'Pesquisa de preço'!B169</f>
        <v>Serrote em aço para gesso.</v>
      </c>
      <c r="C140" s="35" t="str">
        <f>'Pesquisa de preço'!C169</f>
        <v>Un.</v>
      </c>
      <c r="D140" s="35">
        <f>'Pesquisa de preço'!D169</f>
        <v>1</v>
      </c>
      <c r="E140" s="35">
        <v>60</v>
      </c>
    </row>
    <row r="141" spans="1:5" s="19" customFormat="1" ht="14.25" x14ac:dyDescent="0.45">
      <c r="A141" s="35" t="str">
        <f>'Pesquisa de preço'!A170</f>
        <v>8.38</v>
      </c>
      <c r="B141" s="36" t="str">
        <f>'Pesquisa de preço'!B170</f>
        <v>Serrote em aço para madeira 20’’.</v>
      </c>
      <c r="C141" s="35" t="str">
        <f>'Pesquisa de preço'!C170</f>
        <v>Un.</v>
      </c>
      <c r="D141" s="35">
        <f>'Pesquisa de preço'!D170</f>
        <v>1</v>
      </c>
      <c r="E141" s="35">
        <v>60</v>
      </c>
    </row>
    <row r="142" spans="1:5" s="19" customFormat="1" ht="14.25" x14ac:dyDescent="0.45">
      <c r="A142" s="35" t="str">
        <f>'Pesquisa de preço'!A171</f>
        <v>8.39</v>
      </c>
      <c r="B142" s="36" t="str">
        <f>'Pesquisa de preço'!B171</f>
        <v>Talhadeira chata 12” de metal (30 cm).</v>
      </c>
      <c r="C142" s="35" t="str">
        <f>'Pesquisa de preço'!C171</f>
        <v>Un.</v>
      </c>
      <c r="D142" s="35">
        <f>'Pesquisa de preço'!D171</f>
        <v>1</v>
      </c>
      <c r="E142" s="35">
        <v>60</v>
      </c>
    </row>
    <row r="143" spans="1:5" s="19" customFormat="1" ht="14.25" x14ac:dyDescent="0.45">
      <c r="A143" s="35" t="str">
        <f>'Pesquisa de preço'!A172</f>
        <v>8.40</v>
      </c>
      <c r="B143" s="36" t="str">
        <f>'Pesquisa de preço'!B172</f>
        <v>Talhadeira chata 10” de metal (25 cm).</v>
      </c>
      <c r="C143" s="35" t="str">
        <f>'Pesquisa de preço'!C172</f>
        <v>Un.</v>
      </c>
      <c r="D143" s="35">
        <f>'Pesquisa de preço'!D172</f>
        <v>1</v>
      </c>
      <c r="E143" s="35">
        <v>60</v>
      </c>
    </row>
    <row r="144" spans="1:5" s="19" customFormat="1" ht="14.25" x14ac:dyDescent="0.45">
      <c r="A144" s="35" t="str">
        <f>'Pesquisa de preço'!A173</f>
        <v>8.41</v>
      </c>
      <c r="B144" s="36" t="str">
        <f>'Pesquisa de preço'!B173</f>
        <v>Trena com 10m.</v>
      </c>
      <c r="C144" s="35" t="str">
        <f>'Pesquisa de preço'!C173</f>
        <v>Un.</v>
      </c>
      <c r="D144" s="35">
        <f>'Pesquisa de preço'!D173</f>
        <v>1</v>
      </c>
      <c r="E144" s="35">
        <v>24</v>
      </c>
    </row>
    <row r="145" spans="1:5" s="19" customFormat="1" ht="14.25" x14ac:dyDescent="0.45">
      <c r="A145" s="35" t="str">
        <f>'Pesquisa de preço'!A174</f>
        <v>8.42</v>
      </c>
      <c r="B145" s="36" t="str">
        <f>'Pesquisa de preço'!B174</f>
        <v>Pincel 2".</v>
      </c>
      <c r="C145" s="35" t="str">
        <f>'Pesquisa de preço'!C174</f>
        <v>Un.</v>
      </c>
      <c r="D145" s="35">
        <f>'Pesquisa de preço'!D174</f>
        <v>10</v>
      </c>
      <c r="E145" s="35">
        <v>12</v>
      </c>
    </row>
    <row r="146" spans="1:5" s="19" customFormat="1" ht="14.25" x14ac:dyDescent="0.45">
      <c r="A146" s="35" t="str">
        <f>'Pesquisa de preço'!A175</f>
        <v>8.43</v>
      </c>
      <c r="B146" s="36" t="str">
        <f>'Pesquisa de preço'!B175</f>
        <v>Pincel 3/4”.</v>
      </c>
      <c r="C146" s="35" t="str">
        <f>'Pesquisa de preço'!C175</f>
        <v>Un.</v>
      </c>
      <c r="D146" s="35">
        <f>'Pesquisa de preço'!D175</f>
        <v>10</v>
      </c>
      <c r="E146" s="35">
        <v>12</v>
      </c>
    </row>
    <row r="147" spans="1:5" s="19" customFormat="1" ht="14.25" x14ac:dyDescent="0.45">
      <c r="A147" s="35" t="str">
        <f>'Pesquisa de preço'!A176</f>
        <v>8.44</v>
      </c>
      <c r="B147" s="36" t="str">
        <f>'Pesquisa de preço'!B176</f>
        <v>Pincel 1/2”.</v>
      </c>
      <c r="C147" s="35" t="str">
        <f>'Pesquisa de preço'!C176</f>
        <v>Un.</v>
      </c>
      <c r="D147" s="35">
        <f>'Pesquisa de preço'!D176</f>
        <v>10</v>
      </c>
      <c r="E147" s="35">
        <v>12</v>
      </c>
    </row>
    <row r="148" spans="1:5" s="19" customFormat="1" ht="14.25" x14ac:dyDescent="0.45">
      <c r="A148" s="35" t="str">
        <f>'Pesquisa de preço'!A177</f>
        <v>8.45</v>
      </c>
      <c r="B148" s="36" t="str">
        <f>'Pesquisa de preço'!B177</f>
        <v>Escova de nylon manual.</v>
      </c>
      <c r="C148" s="35" t="str">
        <f>'Pesquisa de preço'!C177</f>
        <v>Un.</v>
      </c>
      <c r="D148" s="35">
        <f>'Pesquisa de preço'!D177</f>
        <v>1</v>
      </c>
      <c r="E148" s="35">
        <v>60</v>
      </c>
    </row>
    <row r="149" spans="1:5" s="19" customFormat="1" ht="14.25" x14ac:dyDescent="0.45">
      <c r="A149" s="35" t="str">
        <f>'Pesquisa de preço'!A178</f>
        <v>8.46</v>
      </c>
      <c r="B149" s="36" t="str">
        <f>'Pesquisa de preço'!B178</f>
        <v>Escova de aço manual.</v>
      </c>
      <c r="C149" s="35" t="str">
        <f>'Pesquisa de preço'!C178</f>
        <v>Un.</v>
      </c>
      <c r="D149" s="35">
        <f>'Pesquisa de preço'!D178</f>
        <v>1</v>
      </c>
      <c r="E149" s="35">
        <v>12</v>
      </c>
    </row>
    <row r="150" spans="1:5" s="19" customFormat="1" ht="14.25" x14ac:dyDescent="0.45">
      <c r="A150" s="35" t="str">
        <f>'Pesquisa de preço'!A179</f>
        <v>8.47</v>
      </c>
      <c r="B150" s="36" t="str">
        <f>'Pesquisa de preço'!B179</f>
        <v>Carrinho de mão reforçado com pneu e câmara.</v>
      </c>
      <c r="C150" s="35" t="str">
        <f>'Pesquisa de preço'!C179</f>
        <v>Un.</v>
      </c>
      <c r="D150" s="35">
        <f>'Pesquisa de preço'!D179</f>
        <v>1</v>
      </c>
      <c r="E150" s="35">
        <v>120</v>
      </c>
    </row>
    <row r="151" spans="1:5" s="19" customFormat="1" ht="14.25" x14ac:dyDescent="0.45">
      <c r="A151" s="35" t="str">
        <f>'Pesquisa de preço'!A180</f>
        <v>8.48</v>
      </c>
      <c r="B151" s="36" t="str">
        <f>'Pesquisa de preço'!B180</f>
        <v>Enxada com cabo.</v>
      </c>
      <c r="C151" s="35" t="str">
        <f>'Pesquisa de preço'!C180</f>
        <v>Un.</v>
      </c>
      <c r="D151" s="35">
        <f>'Pesquisa de preço'!D180</f>
        <v>1</v>
      </c>
      <c r="E151" s="35">
        <v>120</v>
      </c>
    </row>
    <row r="152" spans="1:5" s="19" customFormat="1" ht="14.25" x14ac:dyDescent="0.45">
      <c r="A152" s="35" t="str">
        <f>'Pesquisa de preço'!A181</f>
        <v>8.49</v>
      </c>
      <c r="B152" s="36" t="str">
        <f>'Pesquisa de preço'!B181</f>
        <v>Pá com cabo.</v>
      </c>
      <c r="C152" s="35" t="str">
        <f>'Pesquisa de preço'!C181</f>
        <v>Un.</v>
      </c>
      <c r="D152" s="35">
        <f>'Pesquisa de preço'!D181</f>
        <v>1</v>
      </c>
      <c r="E152" s="35">
        <v>120</v>
      </c>
    </row>
    <row r="153" spans="1:5" s="19" customFormat="1" ht="14.25" x14ac:dyDescent="0.45">
      <c r="A153" s="35" t="str">
        <f>'Pesquisa de preço'!A182</f>
        <v>8.50</v>
      </c>
      <c r="B153" s="36" t="str">
        <f>'Pesquisa de preço'!B182</f>
        <v>Picareta com cabo.</v>
      </c>
      <c r="C153" s="35" t="str">
        <f>'Pesquisa de preço'!C182</f>
        <v>Un.</v>
      </c>
      <c r="D153" s="35">
        <f>'Pesquisa de preço'!D182</f>
        <v>1</v>
      </c>
      <c r="E153" s="35">
        <v>120</v>
      </c>
    </row>
    <row r="154" spans="1:5" s="19" customFormat="1" ht="14.25" x14ac:dyDescent="0.45">
      <c r="A154" s="35" t="str">
        <f>'Pesquisa de preço'!A183</f>
        <v>8.51</v>
      </c>
      <c r="B154" s="36" t="str">
        <f>'Pesquisa de preço'!B183</f>
        <v>Mangueira de nível, 100 metros.</v>
      </c>
      <c r="C154" s="35" t="str">
        <f>'Pesquisa de preço'!C183</f>
        <v>Un.</v>
      </c>
      <c r="D154" s="35">
        <f>'Pesquisa de preço'!D183</f>
        <v>1</v>
      </c>
      <c r="E154" s="35">
        <v>120</v>
      </c>
    </row>
    <row r="155" spans="1:5" s="19" customFormat="1" ht="14.25" x14ac:dyDescent="0.45">
      <c r="A155" s="35" t="str">
        <f>'Pesquisa de preço'!A184</f>
        <v>8.52</v>
      </c>
      <c r="B155" s="36" t="str">
        <f>'Pesquisa de preço'!B184</f>
        <v>Corda multiúso 16 mm rolo com 85 m.</v>
      </c>
      <c r="C155" s="35" t="str">
        <f>'Pesquisa de preço'!C184</f>
        <v>Un.</v>
      </c>
      <c r="D155" s="35">
        <f>'Pesquisa de preço'!D184</f>
        <v>1</v>
      </c>
      <c r="E155" s="35">
        <v>120</v>
      </c>
    </row>
    <row r="156" spans="1:5" s="19" customFormat="1" ht="57" x14ac:dyDescent="0.45">
      <c r="A156" s="35" t="str">
        <f>'Pesquisa de preço'!A185</f>
        <v>8.53</v>
      </c>
      <c r="B156" s="36" t="str">
        <f>'Pesquisa de preço'!B185</f>
        <v>Jogo de escovas circulares de aço para furadeira/parafusadeira, com haste sextavada 1/4" ou redonda 6mm, contendo no mínimo 3 peças (escova plana circular, escova copo pequena e escova copo grande), cerdas de aço carbono, velocidade máxima de 4.500 rpm. Referência: Vonder (ou equivalente técnico).</v>
      </c>
      <c r="C156" s="35" t="str">
        <f>'Pesquisa de preço'!C185</f>
        <v>Un.</v>
      </c>
      <c r="D156" s="35">
        <f>'Pesquisa de preço'!D185</f>
        <v>1</v>
      </c>
      <c r="E156" s="35">
        <v>36</v>
      </c>
    </row>
    <row r="157" spans="1:5" s="19" customFormat="1" ht="57" x14ac:dyDescent="0.45">
      <c r="A157" s="35" t="str">
        <f>'Pesquisa de preço'!A186</f>
        <v>8.54</v>
      </c>
      <c r="B157" s="36" t="str">
        <f>'Pesquisa de preço'!B186</f>
        <v>Jogo de pontas bits para parafusadeira, haste sextavada 1/4", aço cromo-vanádio, contendo no mínimo 10 peças com ponteiras Phillips (PH1, PH2, PH3) e fenda (SL3, SL4, SL5, SL6), comprimento padrão de 50mm. Referência: Makita D-15693 (ou equivalente técnico).</v>
      </c>
      <c r="C157" s="35" t="str">
        <f>'Pesquisa de preço'!C186</f>
        <v>Un.</v>
      </c>
      <c r="D157" s="35">
        <f>'Pesquisa de preço'!D186</f>
        <v>1</v>
      </c>
      <c r="E157" s="35">
        <v>12</v>
      </c>
    </row>
    <row r="158" spans="1:5" s="19" customFormat="1" ht="57" x14ac:dyDescent="0.45">
      <c r="A158" s="35" t="str">
        <f>'Pesquisa de preço'!A187</f>
        <v>8.55</v>
      </c>
      <c r="B158" s="36" t="str">
        <f>'Pesquisa de preço'!B187</f>
        <v>Estilete profissional largo, lâmina segmentada de 25mm de largura em aço, corpo em plástico reforçado com revestimento emborrachado, guia metálico, trava deslizante da lâmina, compartimento interno para lâminas sobressalentes. Referência: Vonder (ou equivalente técnico).</v>
      </c>
      <c r="C158" s="35" t="str">
        <f>'Pesquisa de preço'!C187</f>
        <v>Un.</v>
      </c>
      <c r="D158" s="35">
        <f>'Pesquisa de preço'!D187</f>
        <v>3</v>
      </c>
      <c r="E158" s="35">
        <v>12</v>
      </c>
    </row>
    <row r="159" spans="1:5" s="19" customFormat="1" ht="57" x14ac:dyDescent="0.45">
      <c r="A159" s="35" t="str">
        <f>'Pesquisa de preço'!A188</f>
        <v>8.56</v>
      </c>
      <c r="B159" s="36" t="str">
        <f>'Pesquisa de preço'!B188</f>
        <v>Tesoura/alicate para corte de chapa tipo aviação, corte reto, fabricada em aço especial tratado termicamente, cabo com revestimento injetado antiderrapante, capacidade de corte em aço de até 1,2mm e aço inox até 0,8mm. Referência: Gedore Red R93310141 (ou equivalente técnico).</v>
      </c>
      <c r="C159" s="35" t="str">
        <f>'Pesquisa de preço'!C188</f>
        <v>Un.</v>
      </c>
      <c r="D159" s="35">
        <f>'Pesquisa de preço'!D188</f>
        <v>1</v>
      </c>
      <c r="E159" s="35">
        <v>60</v>
      </c>
    </row>
    <row r="160" spans="1:5" s="19" customFormat="1" ht="28.5" x14ac:dyDescent="0.45">
      <c r="A160" s="35" t="str">
        <f>'Pesquisa de preço'!A189</f>
        <v>8.57</v>
      </c>
      <c r="B160" s="36" t="str">
        <f>'Pesquisa de preço'!B189</f>
        <v>Lima chata bastarda 12" (300mm), aço carbono temperado, dureza mínima 58 HRC, picado duplo, com cabo. Referência: Vonder (ou equivalente técnico).</v>
      </c>
      <c r="C160" s="35" t="str">
        <f>'Pesquisa de preço'!C189</f>
        <v>Un.</v>
      </c>
      <c r="D160" s="35">
        <f>'Pesquisa de preço'!D189</f>
        <v>1</v>
      </c>
      <c r="E160" s="35">
        <v>60</v>
      </c>
    </row>
    <row r="161" spans="1:5" s="19" customFormat="1" ht="42.75" x14ac:dyDescent="0.45">
      <c r="A161" s="35" t="str">
        <f>'Pesquisa de preço'!A190</f>
        <v>8.58</v>
      </c>
      <c r="B161" s="36" t="str">
        <f>'Pesquisa de preço'!B190</f>
        <v>Lima meia cana bastarda 12" (300mm), aço carbono temperado, dureza mínima 58 HRC, picado duplo nas faces plana e côncava, com cabo. Referência: Vonder (ou equivalente técnico).</v>
      </c>
      <c r="C161" s="35" t="str">
        <f>'Pesquisa de preço'!C190</f>
        <v>Un.</v>
      </c>
      <c r="D161" s="35">
        <f>'Pesquisa de preço'!D190</f>
        <v>1</v>
      </c>
      <c r="E161" s="35">
        <v>60</v>
      </c>
    </row>
    <row r="162" spans="1:5" s="19" customFormat="1" ht="42.75" x14ac:dyDescent="0.45">
      <c r="A162" s="35" t="str">
        <f>'Pesquisa de preço'!A191</f>
        <v>8.59</v>
      </c>
      <c r="B162" s="36" t="str">
        <f>'Pesquisa de preço'!B191</f>
        <v>Colher de pedreiro oval 8" (200mm), aço carbono especial temperado, cabo em madeira envernizada com guarnição metálica protetora, haste soldada pelo processo TIG. Referência: Tramontina 77358/085 (ou equivalente técnico).</v>
      </c>
      <c r="C162" s="35" t="str">
        <f>'Pesquisa de preço'!C191</f>
        <v>Un.</v>
      </c>
      <c r="D162" s="35">
        <f>'Pesquisa de preço'!D191</f>
        <v>1</v>
      </c>
      <c r="E162" s="35">
        <v>60</v>
      </c>
    </row>
    <row r="163" spans="1:5" s="19" customFormat="1" ht="28.5" x14ac:dyDescent="0.45">
      <c r="A163" s="35" t="str">
        <f>'Pesquisa de preço'!A192</f>
        <v>8.60</v>
      </c>
      <c r="B163" s="36" t="str">
        <f>'Pesquisa de preço'!B192</f>
        <v>Grampo multiúso com mola, tipo sargento alicate prendedor, 6", corpo em plástico resistente. Referência: Vonder (ou equivalente técnico).</v>
      </c>
      <c r="C163" s="35" t="str">
        <f>'Pesquisa de preço'!C192</f>
        <v>Un.</v>
      </c>
      <c r="D163" s="35">
        <f>'Pesquisa de preço'!D192</f>
        <v>16</v>
      </c>
      <c r="E163" s="35">
        <v>60</v>
      </c>
    </row>
    <row r="164" spans="1:5" s="19" customFormat="1" ht="14.25" x14ac:dyDescent="0.45">
      <c r="A164" s="35" t="str">
        <f>'Pesquisa de preço'!A193</f>
        <v>8.61</v>
      </c>
      <c r="B164" s="36" t="str">
        <f>'Pesquisa de preço'!B193</f>
        <v>Jogo serra copo com 6 serras, diametro variando de 15 mm a 60 mm.</v>
      </c>
      <c r="C164" s="35" t="str">
        <f>'Pesquisa de preço'!C193</f>
        <v>Un.</v>
      </c>
      <c r="D164" s="35">
        <f>'Pesquisa de preço'!D193</f>
        <v>1</v>
      </c>
      <c r="E164" s="35">
        <v>60</v>
      </c>
    </row>
    <row r="165" spans="1:5" s="19" customFormat="1" ht="14.25" x14ac:dyDescent="0.45">
      <c r="D165" s="31"/>
      <c r="E165" s="31"/>
    </row>
    <row r="166" spans="1:5" s="19" customFormat="1" ht="14.25" x14ac:dyDescent="0.45">
      <c r="A166" s="5" t="str">
        <f>'Pesquisa de preço'!A64</f>
        <v>TABELA 3 - EQUIPAMENTOS PARA MANUTENÇÃO DE SISTEMA ELÉTRICO
(POR POSTO DE TÉCNICO EM ELETROTÉCNICA)</v>
      </c>
      <c r="B166" s="5"/>
      <c r="C166" s="5"/>
      <c r="D166" s="5"/>
      <c r="E166" s="5"/>
    </row>
    <row r="167" spans="1:5" s="19" customFormat="1" ht="42.75" x14ac:dyDescent="0.45">
      <c r="A167" s="37" t="s">
        <v>7</v>
      </c>
      <c r="B167" s="34" t="s">
        <v>8</v>
      </c>
      <c r="C167" s="34" t="s">
        <v>9</v>
      </c>
      <c r="D167" s="34" t="s">
        <v>10</v>
      </c>
      <c r="E167" s="34" t="s">
        <v>641</v>
      </c>
    </row>
    <row r="168" spans="1:5" s="19" customFormat="1" ht="28.5" x14ac:dyDescent="0.45">
      <c r="A168" s="35" t="str">
        <f>'Pesquisa de preço'!A66</f>
        <v>3.1</v>
      </c>
      <c r="B168" s="36" t="str">
        <f>'Pesquisa de preço'!B66</f>
        <v>Alicate amperímetro digital, true RMS. Referência: Minipa ET-3320A (ou equivalente técnico).</v>
      </c>
      <c r="C168" s="35" t="str">
        <f>'Pesquisa de preço'!C66</f>
        <v>Un.</v>
      </c>
      <c r="D168" s="35">
        <f>'Pesquisa de preço'!D66</f>
        <v>1</v>
      </c>
      <c r="E168" s="35">
        <v>120</v>
      </c>
    </row>
    <row r="169" spans="1:5" s="19" customFormat="1" ht="14.25" x14ac:dyDescent="0.45">
      <c r="A169" s="35" t="str">
        <f>'Pesquisa de preço'!A67</f>
        <v>3.2</v>
      </c>
      <c r="B169" s="36" t="str">
        <f>'Pesquisa de preço'!B67</f>
        <v>Termômetro digital infravermelho de temperatura.</v>
      </c>
      <c r="C169" s="35" t="str">
        <f>'Pesquisa de preço'!C67</f>
        <v>Un.</v>
      </c>
      <c r="D169" s="35">
        <f>'Pesquisa de preço'!D67</f>
        <v>1</v>
      </c>
      <c r="E169" s="35">
        <v>120</v>
      </c>
    </row>
    <row r="170" spans="1:5" s="19" customFormat="1" ht="14.25" x14ac:dyDescent="0.45">
      <c r="A170" s="35" t="str">
        <f>'Pesquisa de preço'!A68</f>
        <v>3.3</v>
      </c>
      <c r="B170" s="36" t="str">
        <f>'Pesquisa de preço'!B68</f>
        <v>Terrômetro digital portátil.</v>
      </c>
      <c r="C170" s="35" t="str">
        <f>'Pesquisa de preço'!C68</f>
        <v>Un.</v>
      </c>
      <c r="D170" s="35">
        <f>'Pesquisa de preço'!D68</f>
        <v>1</v>
      </c>
      <c r="E170" s="35">
        <v>120</v>
      </c>
    </row>
    <row r="171" spans="1:5" s="19" customFormat="1" ht="57" x14ac:dyDescent="0.45">
      <c r="A171" s="35" t="str">
        <f>'Pesquisa de preço'!A69</f>
        <v>3.4</v>
      </c>
      <c r="B171" s="36" t="str">
        <f>'Pesquisa de preço'!B69</f>
        <v>Identificador/rastreador de circuitos e disjuntores eletrônico, com transmissor e receptor, faixa de detecção compatível com instalações prediais (tensão de operação ≥ 100V AC), sinal sonoro e luminoso, acompanha acessórios de conexão. Referência: Zircon BreakerID Pro (ou equivalente técnico).</v>
      </c>
      <c r="C171" s="35" t="str">
        <f>'Pesquisa de preço'!C69</f>
        <v>Un.</v>
      </c>
      <c r="D171" s="35">
        <f>'Pesquisa de preço'!D69</f>
        <v>1</v>
      </c>
      <c r="E171" s="35">
        <v>120</v>
      </c>
    </row>
    <row r="172" spans="1:5" s="19" customFormat="1" ht="14.25" x14ac:dyDescent="0.45">
      <c r="D172" s="31"/>
      <c r="E172" s="31"/>
    </row>
    <row r="173" spans="1:5" s="19" customFormat="1" ht="14.25" x14ac:dyDescent="0.45">
      <c r="A173" s="5" t="str">
        <f>'Pesquisa de preço'!A86</f>
        <v>TABELA 5 - EQUIPAMENTOS PARA MANUTENÇÃO DE SISTEMA DE REDE ESTRUTURADA
(POR POSTO DE TÉCNICO EM TELECOMUNICAÇÕES)</v>
      </c>
      <c r="B173" s="5"/>
      <c r="C173" s="5"/>
      <c r="D173" s="5"/>
      <c r="E173" s="5"/>
    </row>
    <row r="174" spans="1:5" s="19" customFormat="1" ht="42.75" x14ac:dyDescent="0.45">
      <c r="A174" s="37" t="s">
        <v>7</v>
      </c>
      <c r="B174" s="34" t="s">
        <v>8</v>
      </c>
      <c r="C174" s="34" t="s">
        <v>9</v>
      </c>
      <c r="D174" s="34" t="s">
        <v>10</v>
      </c>
      <c r="E174" s="34" t="s">
        <v>641</v>
      </c>
    </row>
    <row r="175" spans="1:5" s="19" customFormat="1" ht="28.5" x14ac:dyDescent="0.45">
      <c r="A175" s="35" t="str">
        <f>'Pesquisa de preço'!A88</f>
        <v>5.1</v>
      </c>
      <c r="B175" s="36" t="str">
        <f>'Pesquisa de preço'!B88</f>
        <v>Alicate amperímetro digital, true RMS. Referência: Minipa ET-3320A (ou equivalente técnico).</v>
      </c>
      <c r="C175" s="35" t="str">
        <f>'Pesquisa de preço'!C88</f>
        <v>Un.</v>
      </c>
      <c r="D175" s="35">
        <f>'Pesquisa de preço'!D88</f>
        <v>1</v>
      </c>
      <c r="E175" s="35">
        <v>120</v>
      </c>
    </row>
    <row r="176" spans="1:5" s="19" customFormat="1" ht="14.25" x14ac:dyDescent="0.45">
      <c r="A176" s="35" t="str">
        <f>'Pesquisa de preço'!A89</f>
        <v>5.2</v>
      </c>
      <c r="B176" s="36" t="str">
        <f>'Pesquisa de preço'!B89</f>
        <v>Localizador de cabos RJ-45 zumbidor Tx1500 Multitoc</v>
      </c>
      <c r="C176" s="35" t="str">
        <f>'Pesquisa de preço'!C89</f>
        <v>Un.</v>
      </c>
      <c r="D176" s="35">
        <f>'Pesquisa de preço'!D89</f>
        <v>1</v>
      </c>
      <c r="E176" s="35">
        <v>120</v>
      </c>
    </row>
    <row r="177" spans="1:5" s="19" customFormat="1" ht="14.25" x14ac:dyDescent="0.45">
      <c r="A177" s="35" t="str">
        <f>'Pesquisa de preço'!A90</f>
        <v>5.3</v>
      </c>
      <c r="B177" s="36" t="str">
        <f>'Pesquisa de preço'!B90</f>
        <v>Testador de cabos MT200 modelos RJ11, RJ45, USB e BNC.</v>
      </c>
      <c r="C177" s="35" t="str">
        <f>'Pesquisa de preço'!C90</f>
        <v>Un.</v>
      </c>
      <c r="D177" s="35">
        <f>'Pesquisa de preço'!D90</f>
        <v>1</v>
      </c>
      <c r="E177" s="35">
        <v>60</v>
      </c>
    </row>
    <row r="178" spans="1:5" s="19" customFormat="1" ht="14.25" x14ac:dyDescent="0.45">
      <c r="D178" s="31"/>
      <c r="E178" s="31"/>
    </row>
    <row r="179" spans="1:5" s="19" customFormat="1" ht="14.25" x14ac:dyDescent="0.45">
      <c r="A179" s="5" t="str">
        <f>'Pesquisa de preço'!A117</f>
        <v>TABELA 7 - EQUIPAMENTOS PARA MANUTENÇÃO DE SISTEMA DE CLIMATIZAÇÃO
(POR POSTO DE MECÂNICO DE REFRIGERAÇÃO)</v>
      </c>
      <c r="B179" s="5"/>
      <c r="C179" s="5"/>
      <c r="D179" s="5"/>
      <c r="E179" s="5"/>
    </row>
    <row r="180" spans="1:5" s="19" customFormat="1" ht="42.75" x14ac:dyDescent="0.45">
      <c r="A180" s="37" t="s">
        <v>7</v>
      </c>
      <c r="B180" s="34" t="s">
        <v>8</v>
      </c>
      <c r="C180" s="34" t="s">
        <v>9</v>
      </c>
      <c r="D180" s="34" t="s">
        <v>10</v>
      </c>
      <c r="E180" s="34" t="s">
        <v>641</v>
      </c>
    </row>
    <row r="181" spans="1:5" s="19" customFormat="1" ht="14.25" x14ac:dyDescent="0.45">
      <c r="A181" s="35" t="str">
        <f>'Pesquisa de preço'!A119</f>
        <v>7.1</v>
      </c>
      <c r="B181" s="36" t="str">
        <f>'Pesquisa de preço'!B119</f>
        <v>Balança digital para gás refrigerante.</v>
      </c>
      <c r="C181" s="35" t="str">
        <f>'Pesquisa de preço'!C119</f>
        <v>Un.</v>
      </c>
      <c r="D181" s="35">
        <f>'Pesquisa de preço'!D119</f>
        <v>1</v>
      </c>
      <c r="E181" s="35">
        <v>120</v>
      </c>
    </row>
    <row r="182" spans="1:5" s="19" customFormat="1" ht="14.25" x14ac:dyDescent="0.45">
      <c r="A182" s="35" t="str">
        <f>'Pesquisa de preço'!A120</f>
        <v>7.2</v>
      </c>
      <c r="B182" s="36" t="str">
        <f>'Pesquisa de preço'!B120</f>
        <v>Cilindro para nitrogênio 7L (1m³).</v>
      </c>
      <c r="C182" s="35" t="str">
        <f>'Pesquisa de preço'!C120</f>
        <v>Un.</v>
      </c>
      <c r="D182" s="35">
        <f>'Pesquisa de preço'!D120</f>
        <v>1</v>
      </c>
      <c r="E182" s="35">
        <v>120</v>
      </c>
    </row>
    <row r="183" spans="1:5" s="19" customFormat="1" ht="28.5" x14ac:dyDescent="0.45">
      <c r="A183" s="35" t="str">
        <f>'Pesquisa de preço'!A121</f>
        <v>7.3</v>
      </c>
      <c r="B183" s="36" t="str">
        <f>'Pesquisa de preço'!B121</f>
        <v>Alicate amperímetro digital, true RMS. Referência: Minipa ET-3320A (ou equivalente técnico).</v>
      </c>
      <c r="C183" s="35" t="str">
        <f>'Pesquisa de preço'!C121</f>
        <v>Un.</v>
      </c>
      <c r="D183" s="35">
        <f>'Pesquisa de preço'!D121</f>
        <v>1</v>
      </c>
      <c r="E183" s="35">
        <v>120</v>
      </c>
    </row>
    <row r="184" spans="1:5" s="19" customFormat="1" ht="14.25" x14ac:dyDescent="0.45">
      <c r="A184" s="35" t="str">
        <f>'Pesquisa de preço'!A122</f>
        <v>7.4</v>
      </c>
      <c r="B184" s="36" t="str">
        <f>'Pesquisa de preço'!B122</f>
        <v>Vacuômetro digital. Referência: TESTO 552 (ou equivalente técnico).</v>
      </c>
      <c r="C184" s="35" t="str">
        <f>'Pesquisa de preço'!C122</f>
        <v>Un.</v>
      </c>
      <c r="D184" s="35">
        <f>'Pesquisa de preço'!D122</f>
        <v>1</v>
      </c>
      <c r="E184" s="35">
        <v>120</v>
      </c>
    </row>
    <row r="185" spans="1:5" s="19" customFormat="1" ht="28.5" x14ac:dyDescent="0.45">
      <c r="A185" s="35" t="str">
        <f>'Pesquisa de preço'!A123</f>
        <v>7.5</v>
      </c>
      <c r="B185" s="36" t="str">
        <f>'Pesquisa de preço'!B123</f>
        <v>Kit para limpeza de ar condicionado split, 16L, com pulverizador e coletor de resíduos. Referência: GBMAK CLEAN (ou equivalente técnico).</v>
      </c>
      <c r="C185" s="35" t="str">
        <f>'Pesquisa de preço'!C123</f>
        <v>Un.</v>
      </c>
      <c r="D185" s="35">
        <f>'Pesquisa de preço'!D123</f>
        <v>1</v>
      </c>
      <c r="E185" s="35">
        <v>36</v>
      </c>
    </row>
    <row r="186" spans="1:5" s="19" customFormat="1" ht="14.25" x14ac:dyDescent="0.45">
      <c r="A186" s="35" t="str">
        <f>'Pesquisa de preço'!A124</f>
        <v>7.6</v>
      </c>
      <c r="B186" s="36" t="str">
        <f>'Pesquisa de preço'!B124</f>
        <v>Termômetro digital infravermelho de temperatura.</v>
      </c>
      <c r="C186" s="35" t="str">
        <f>'Pesquisa de preço'!C124</f>
        <v>Un.</v>
      </c>
      <c r="D186" s="35">
        <f>'Pesquisa de preço'!D124</f>
        <v>1</v>
      </c>
      <c r="E186" s="35">
        <v>120</v>
      </c>
    </row>
    <row r="187" spans="1:5" s="19" customFormat="1" ht="57" x14ac:dyDescent="0.45">
      <c r="A187" s="35" t="str">
        <f>'Pesquisa de preço'!A125</f>
        <v>7.7</v>
      </c>
      <c r="B187" s="36" t="str">
        <f>'Pesquisa de preço'!B125</f>
        <v>Bomba lavadora de pressão para limpeza de ar condicionado split, potência mínima de 80W, pressão de trabalho de 0,4 a 1,0 MPa (58 a 145 PSI), vazão mínima de 4 L/min, funcionamento automático, bivolt, com mangueira de no mínimo 5 metros. Referência: EOS PCW-4S (ou equivalente técnico).</v>
      </c>
      <c r="C187" s="35" t="str">
        <f>'Pesquisa de preço'!C125</f>
        <v>Un.</v>
      </c>
      <c r="D187" s="35">
        <f>'Pesquisa de preço'!D125</f>
        <v>1</v>
      </c>
      <c r="E187" s="35">
        <v>60</v>
      </c>
    </row>
    <row r="188" spans="1:5" s="19" customFormat="1" ht="57" x14ac:dyDescent="0.45">
      <c r="A188" s="35" t="str">
        <f>'Pesquisa de preço'!A126</f>
        <v>7.8</v>
      </c>
      <c r="B188" s="36" t="str">
        <f>'Pesquisa de preço'!B126</f>
        <v>Bomba de vácuo para sistemas de refrigeração e ar condicionado, duplo estágio, capacidade mínima de 12 CFM, tensão bivolt (110/220V), vácuo final de até 15 mícrons, com óleo lubrificante incluso. Referência: EOS 12CFM Duplo Estágio (ou equivalente técnico).</v>
      </c>
      <c r="C188" s="35" t="str">
        <f>'Pesquisa de preço'!C126</f>
        <v>Un.</v>
      </c>
      <c r="D188" s="35">
        <f>'Pesquisa de preço'!D126</f>
        <v>1</v>
      </c>
      <c r="E188" s="35">
        <v>120</v>
      </c>
    </row>
    <row r="189" spans="1:5" s="19" customFormat="1" ht="42.75" x14ac:dyDescent="0.45">
      <c r="A189" s="35" t="str">
        <f>'Pesquisa de preço'!A127</f>
        <v>7.9</v>
      </c>
      <c r="B189" s="36" t="str">
        <f>'Pesquisa de preço'!B127</f>
        <v>Válvula otimizadora de vácuo, com removedor de núcleo, para conexões 1/4” e 5/16”, com adaptador para 3/8” para mangueira de vácuo. Referência: Suryha (ou equivalente técnico).</v>
      </c>
      <c r="C189" s="35" t="str">
        <f>'Pesquisa de preço'!C127</f>
        <v>Un.</v>
      </c>
      <c r="D189" s="35">
        <f>'Pesquisa de preço'!D127</f>
        <v>1</v>
      </c>
      <c r="E189" s="35">
        <v>60</v>
      </c>
    </row>
    <row r="190" spans="1:5" s="19" customFormat="1" ht="14.25" x14ac:dyDescent="0.45">
      <c r="A190" s="35" t="str">
        <f>'Pesquisa de preço'!A128</f>
        <v>7.10</v>
      </c>
      <c r="B190" s="36" t="str">
        <f>'Pesquisa de preço'!B128</f>
        <v>Mangueira de vácuo reforçada para equipamentos de refrigeração.</v>
      </c>
      <c r="C190" s="35" t="str">
        <f>'Pesquisa de preço'!C128</f>
        <v>Un.</v>
      </c>
      <c r="D190" s="35">
        <f>'Pesquisa de preço'!D128</f>
        <v>1</v>
      </c>
      <c r="E190" s="35">
        <v>60</v>
      </c>
    </row>
    <row r="191" spans="1:5" s="19" customFormat="1" ht="42.75" x14ac:dyDescent="0.45">
      <c r="A191" s="35" t="str">
        <f>'Pesquisa de preço'!A129</f>
        <v>7.11</v>
      </c>
      <c r="B191" s="36" t="str">
        <f>'Pesquisa de preço'!B129</f>
        <v>Monitor de qualidade do ar, que realize medições de níveis de PM2.5, PM10, partículas, CO2, HCHO, temperatura e umidade. Portátil. Referência: Elitch Temtop M2000 (ou equivalente técnico).</v>
      </c>
      <c r="C191" s="35" t="str">
        <f>'Pesquisa de preço'!C129</f>
        <v>Un.</v>
      </c>
      <c r="D191" s="35">
        <f>'Pesquisa de preço'!D129</f>
        <v>1</v>
      </c>
      <c r="E191" s="35">
        <v>120</v>
      </c>
    </row>
    <row r="192" spans="1:5" s="19" customFormat="1" ht="14.25" x14ac:dyDescent="0.45">
      <c r="D192" s="31"/>
      <c r="E192" s="31"/>
    </row>
    <row r="193" spans="1:5" s="19" customFormat="1" ht="14.25" x14ac:dyDescent="0.45">
      <c r="A193" s="5" t="str">
        <f>'Pesquisa de preço'!A195</f>
        <v>TABELA 9 - EQUIPAMENTOS PARA USO COMUM
(TODOS OS POSTOS)</v>
      </c>
      <c r="B193" s="5"/>
      <c r="C193" s="5"/>
      <c r="D193" s="5"/>
      <c r="E193" s="5"/>
    </row>
    <row r="194" spans="1:5" s="19" customFormat="1" ht="42.75" x14ac:dyDescent="0.45">
      <c r="A194" s="37" t="s">
        <v>7</v>
      </c>
      <c r="B194" s="34" t="s">
        <v>8</v>
      </c>
      <c r="C194" s="34" t="s">
        <v>9</v>
      </c>
      <c r="D194" s="34" t="s">
        <v>10</v>
      </c>
      <c r="E194" s="34" t="s">
        <v>641</v>
      </c>
    </row>
    <row r="195" spans="1:5" s="19" customFormat="1" ht="14.25" x14ac:dyDescent="0.45">
      <c r="A195" s="35" t="str">
        <f>'Pesquisa de preço'!A197</f>
        <v>9.1</v>
      </c>
      <c r="B195" s="36" t="str">
        <f>'Pesquisa de preço'!B197</f>
        <v>Escada de fibra de vidro com 5 degraus.</v>
      </c>
      <c r="C195" s="35" t="str">
        <f>'Pesquisa de preço'!C197</f>
        <v>Un.</v>
      </c>
      <c r="D195" s="35">
        <f>'Pesquisa de preço'!D197</f>
        <v>3</v>
      </c>
      <c r="E195" s="35">
        <v>36</v>
      </c>
    </row>
    <row r="196" spans="1:5" s="19" customFormat="1" ht="14.25" x14ac:dyDescent="0.45">
      <c r="A196" s="35" t="str">
        <f>'Pesquisa de preço'!A198</f>
        <v>9.2</v>
      </c>
      <c r="B196" s="36" t="str">
        <f>'Pesquisa de preço'!B198</f>
        <v>Escada de fibra de vidro tipo tesoura 7 ou 8 degraus.</v>
      </c>
      <c r="C196" s="35" t="str">
        <f>'Pesquisa de preço'!C198</f>
        <v>Un.</v>
      </c>
      <c r="D196" s="35">
        <f>'Pesquisa de preço'!D198</f>
        <v>2</v>
      </c>
      <c r="E196" s="35">
        <v>36</v>
      </c>
    </row>
    <row r="197" spans="1:5" s="19" customFormat="1" ht="28.5" x14ac:dyDescent="0.45">
      <c r="A197" s="35" t="str">
        <f>'Pesquisa de preço'!A199</f>
        <v>9.3</v>
      </c>
      <c r="B197" s="36" t="str">
        <f>'Pesquisa de preço'!B199</f>
        <v>Furadeira de impacto de média potência com martelete, 220 V monofásico. Referência: Bosch GSB 13 RE (ou equivalente técnico).</v>
      </c>
      <c r="C197" s="35" t="str">
        <f>'Pesquisa de preço'!C199</f>
        <v>Un.</v>
      </c>
      <c r="D197" s="35">
        <f>'Pesquisa de preço'!D199</f>
        <v>1</v>
      </c>
      <c r="E197" s="35">
        <v>120</v>
      </c>
    </row>
    <row r="198" spans="1:5" s="19" customFormat="1" ht="14.25" x14ac:dyDescent="0.45">
      <c r="A198" s="35" t="str">
        <f>'Pesquisa de preço'!A200</f>
        <v>9.4</v>
      </c>
      <c r="B198" s="36" t="str">
        <f>'Pesquisa de preço'!B200</f>
        <v>Lanterna LED, grande, holofote, bateria recarregável.</v>
      </c>
      <c r="C198" s="35" t="str">
        <f>'Pesquisa de preço'!C200</f>
        <v>Un.</v>
      </c>
      <c r="D198" s="35">
        <f>'Pesquisa de preço'!D200</f>
        <v>3</v>
      </c>
      <c r="E198" s="35">
        <v>24</v>
      </c>
    </row>
    <row r="199" spans="1:5" s="19" customFormat="1" ht="28.5" x14ac:dyDescent="0.45">
      <c r="A199" s="35" t="str">
        <f>'Pesquisa de preço'!A201</f>
        <v>9.5</v>
      </c>
      <c r="B199" s="36" t="str">
        <f>'Pesquisa de preço'!B201</f>
        <v>Serra mármore, 220 V monofásico. Referência: Bosch GDC 150 TITAN (ou equivalente técnico).</v>
      </c>
      <c r="C199" s="35" t="str">
        <f>'Pesquisa de preço'!C201</f>
        <v>Un.</v>
      </c>
      <c r="D199" s="35">
        <f>'Pesquisa de preço'!D201</f>
        <v>1</v>
      </c>
      <c r="E199" s="35">
        <v>120</v>
      </c>
    </row>
    <row r="200" spans="1:5" s="19" customFormat="1" ht="14.25" x14ac:dyDescent="0.45">
      <c r="A200" s="35" t="str">
        <f>'Pesquisa de preço'!A202</f>
        <v>9.6</v>
      </c>
      <c r="B200" s="36" t="str">
        <f>'Pesquisa de preço'!B202</f>
        <v>Lavadora de alta pressão com acessórios, com pelo menos 1000 lbs, 220 V monofásico.</v>
      </c>
      <c r="C200" s="35" t="str">
        <f>'Pesquisa de preço'!C202</f>
        <v>Un.</v>
      </c>
      <c r="D200" s="35">
        <f>'Pesquisa de preço'!D202</f>
        <v>1</v>
      </c>
      <c r="E200" s="35">
        <v>36</v>
      </c>
    </row>
    <row r="201" spans="1:5" s="19" customFormat="1" ht="42.75" x14ac:dyDescent="0.45">
      <c r="A201" s="35" t="str">
        <f>'Pesquisa de preço'!A203</f>
        <v>9.7</v>
      </c>
      <c r="B201" s="36" t="str">
        <f>'Pesquisa de preço'!B203</f>
        <v>Compressor de ar, 220 V, 1,5 Hp, com reservatório de 20 litros, protetor térmico, sistema de desligamento automático, engate rápido com conector. Referência: Schulz (ou equivalente técnico).</v>
      </c>
      <c r="C201" s="35" t="str">
        <f>'Pesquisa de preço'!C203</f>
        <v>Un.</v>
      </c>
      <c r="D201" s="35">
        <f>'Pesquisa de preço'!D203</f>
        <v>1</v>
      </c>
      <c r="E201" s="35">
        <v>120</v>
      </c>
    </row>
    <row r="202" spans="1:5" s="19" customFormat="1" ht="14.25" x14ac:dyDescent="0.45">
      <c r="A202" s="35" t="str">
        <f>'Pesquisa de preço'!A204</f>
        <v>9.8</v>
      </c>
      <c r="B202" s="36" t="str">
        <f>'Pesquisa de preço'!B204</f>
        <v>Serra circular, 220 V monofásico. Referência: Bosch GKS 150  (ou equivalente técnico).</v>
      </c>
      <c r="C202" s="35" t="str">
        <f>'Pesquisa de preço'!C204</f>
        <v>Un.</v>
      </c>
      <c r="D202" s="35">
        <f>'Pesquisa de preço'!D204</f>
        <v>1</v>
      </c>
      <c r="E202" s="35">
        <v>120</v>
      </c>
    </row>
    <row r="203" spans="1:5" s="19" customFormat="1" ht="14.25" x14ac:dyDescent="0.45">
      <c r="A203" s="35" t="str">
        <f>'Pesquisa de preço'!A205</f>
        <v>9.9</v>
      </c>
      <c r="B203" s="36" t="str">
        <f>'Pesquisa de preço'!B205</f>
        <v>Serra tico-tico, 220 V monofásico. Referência: Bosch GST 750 (ou equivalente técnico).</v>
      </c>
      <c r="C203" s="35" t="str">
        <f>'Pesquisa de preço'!C205</f>
        <v>Un.</v>
      </c>
      <c r="D203" s="35">
        <f>'Pesquisa de preço'!D205</f>
        <v>1</v>
      </c>
      <c r="E203" s="35">
        <v>120</v>
      </c>
    </row>
    <row r="204" spans="1:5" s="19" customFormat="1" ht="28.5" x14ac:dyDescent="0.45">
      <c r="A204" s="35" t="str">
        <f>'Pesquisa de preço'!A206</f>
        <v>9.10</v>
      </c>
      <c r="B204" s="36" t="str">
        <f>'Pesquisa de preço'!B206</f>
        <v>Máquina inversora de solda, 2 em 1: Eletrodos e MIG sem gás, até 6 kg, proteção contra sobrecarga, 220 V.</v>
      </c>
      <c r="C204" s="35" t="str">
        <f>'Pesquisa de preço'!C206</f>
        <v>Un.</v>
      </c>
      <c r="D204" s="35">
        <f>'Pesquisa de preço'!D206</f>
        <v>1</v>
      </c>
      <c r="E204" s="35">
        <v>120</v>
      </c>
    </row>
    <row r="205" spans="1:5" s="19" customFormat="1" ht="28.5" x14ac:dyDescent="0.45">
      <c r="A205" s="35" t="str">
        <f>'Pesquisa de preço'!A207</f>
        <v>9.11</v>
      </c>
      <c r="B205" s="36" t="str">
        <f>'Pesquisa de preço'!B207</f>
        <v>Martelete SDS Plus, com adaptador para broca comum, 220V monofásico. Referência: Bosch GBH 2-24 Professional (ou equivalente técnico).</v>
      </c>
      <c r="C205" s="35" t="str">
        <f>'Pesquisa de preço'!C207</f>
        <v>Un.</v>
      </c>
      <c r="D205" s="35">
        <f>'Pesquisa de preço'!D207</f>
        <v>2</v>
      </c>
      <c r="E205" s="35">
        <v>120</v>
      </c>
    </row>
    <row r="206" spans="1:5" s="19" customFormat="1" ht="14.25" x14ac:dyDescent="0.45">
      <c r="A206" s="35" t="str">
        <f>'Pesquisa de preço'!A208</f>
        <v>9.12</v>
      </c>
      <c r="B206" s="36" t="str">
        <f>'Pesquisa de preço'!B208</f>
        <v>Rotulador eletrônico. Referência: Brother PT-80 (ou equivalente técnico).</v>
      </c>
      <c r="C206" s="35" t="str">
        <f>'Pesquisa de preço'!C208</f>
        <v>Un.</v>
      </c>
      <c r="D206" s="35">
        <f>'Pesquisa de preço'!D208</f>
        <v>1</v>
      </c>
      <c r="E206" s="35">
        <v>120</v>
      </c>
    </row>
    <row r="207" spans="1:5" s="19" customFormat="1" ht="14.25" x14ac:dyDescent="0.45">
      <c r="A207" s="35" t="str">
        <f>'Pesquisa de preço'!A209</f>
        <v>9.13</v>
      </c>
      <c r="B207" s="36" t="str">
        <f>'Pesquisa de preço'!B209</f>
        <v>Escada extensiva de fibra de vidro 13 degraus.</v>
      </c>
      <c r="C207" s="35" t="str">
        <f>'Pesquisa de preço'!C209</f>
        <v>Un.</v>
      </c>
      <c r="D207" s="35">
        <f>'Pesquisa de preço'!D209</f>
        <v>1</v>
      </c>
      <c r="E207" s="35">
        <v>36</v>
      </c>
    </row>
    <row r="208" spans="1:5" s="19" customFormat="1" ht="14.25" x14ac:dyDescent="0.45">
      <c r="A208" s="35" t="str">
        <f>'Pesquisa de preço'!A210</f>
        <v>9.14</v>
      </c>
      <c r="B208" s="36" t="str">
        <f>'Pesquisa de preço'!B210</f>
        <v>Escada extensiva de fibra de vidro 6 metros.</v>
      </c>
      <c r="C208" s="35" t="str">
        <f>'Pesquisa de preço'!C210</f>
        <v>Un.</v>
      </c>
      <c r="D208" s="35">
        <f>'Pesquisa de preço'!D210</f>
        <v>1</v>
      </c>
      <c r="E208" s="35">
        <v>36</v>
      </c>
    </row>
    <row r="209" spans="1:5" s="19" customFormat="1" ht="42.75" x14ac:dyDescent="0.45">
      <c r="A209" s="35" t="str">
        <f>'Pesquisa de preço'!A211</f>
        <v>9.15</v>
      </c>
      <c r="B209" s="36" t="str">
        <f>'Pesquisa de preço'!B211</f>
        <v>Parafusadeira / furadeira de impacto a bateria, tensão da bateria de íons de lítio de 20V, portátil com carregador, acompanha 2 baterias e maleta. Referência: DeWalt DCD7781D2-BR (ou equivalente técnico).</v>
      </c>
      <c r="C209" s="35" t="str">
        <f>'Pesquisa de preço'!C211</f>
        <v>Un.</v>
      </c>
      <c r="D209" s="35">
        <f>'Pesquisa de preço'!D211</f>
        <v>2</v>
      </c>
      <c r="E209" s="35">
        <v>60</v>
      </c>
    </row>
    <row r="210" spans="1:5" s="19" customFormat="1" ht="42.75" x14ac:dyDescent="0.45">
      <c r="A210" s="35" t="str">
        <f>'Pesquisa de preço'!A212</f>
        <v>9.16</v>
      </c>
      <c r="B210" s="36" t="str">
        <f>'Pesquisa de preço'!B212</f>
        <v>Lixadeira roto-orbital elétrica, disco de 125mm (5"), potência mínima de 280W, velocidade de oscilação ajustável, sistema de coleta de pó, com chave de variação de velocidade. Referência: Bosch GEX 125 (ou equivalente técnico).</v>
      </c>
      <c r="C210" s="35" t="str">
        <f>'Pesquisa de preço'!C212</f>
        <v>Un.</v>
      </c>
      <c r="D210" s="35">
        <f>'Pesquisa de preço'!D212</f>
        <v>1</v>
      </c>
      <c r="E210" s="35">
        <v>120</v>
      </c>
    </row>
    <row r="211" spans="1:5" s="19" customFormat="1" ht="42.75" x14ac:dyDescent="0.45">
      <c r="A211" s="35" t="str">
        <f>'Pesquisa de preço'!A213</f>
        <v>9.17</v>
      </c>
      <c r="B211" s="36" t="str">
        <f>'Pesquisa de preço'!B213</f>
        <v>Escada de alumínio dupla, reforçada, com 5 degraus, capacidade de carga mínima de 120 kg, fabricada em liga de alumínio estrutural, conforme portaria INMETRO nº 219/2021. Referência: Alulev AP105 (ou equivalente técnico).</v>
      </c>
      <c r="C211" s="35" t="str">
        <f>'Pesquisa de preço'!C213</f>
        <v>Un.</v>
      </c>
      <c r="D211" s="35">
        <f>'Pesquisa de preço'!D213</f>
        <v>2</v>
      </c>
      <c r="E211" s="35">
        <v>36</v>
      </c>
    </row>
    <row r="212" spans="1:5" s="19" customFormat="1" ht="57" x14ac:dyDescent="0.45">
      <c r="A212" s="35" t="str">
        <f>'Pesquisa de preço'!A214</f>
        <v>9.18</v>
      </c>
      <c r="B212" s="36" t="str">
        <f>'Pesquisa de preço'!B214</f>
        <v>Nível a laser autonivelante de 3 linhas cruzadas (2 verticais + 1 horizontal ou equivalente), alcance mínimo de 15 m, precisão de ±0,5 mm/m, faixa de autonivelamento de ±4°, grau de proteção IP54, com maleta de transporte. Referência: Bosch GLL 3-80 (ou equivalente técnico).</v>
      </c>
      <c r="C212" s="35" t="str">
        <f>'Pesquisa de preço'!C214</f>
        <v>Un.</v>
      </c>
      <c r="D212" s="35">
        <f>'Pesquisa de preço'!D214</f>
        <v>1</v>
      </c>
      <c r="E212" s="35">
        <v>120</v>
      </c>
    </row>
    <row r="213" spans="1:5" s="19" customFormat="1" ht="28.5" x14ac:dyDescent="0.45">
      <c r="A213" s="35" t="str">
        <f>'Pesquisa de preço'!A215</f>
        <v>9.19</v>
      </c>
      <c r="B213" s="36" t="str">
        <f>'Pesquisa de preço'!B215</f>
        <v>Moto esmeril de bancada, 220 V monofásico, 360 W. Referência: Motomil MMI-50BV (ou equivalente técnico).</v>
      </c>
      <c r="C213" s="35" t="str">
        <f>'Pesquisa de preço'!C215</f>
        <v>Un.</v>
      </c>
      <c r="D213" s="35">
        <f>'Pesquisa de preço'!D215</f>
        <v>1</v>
      </c>
      <c r="E213" s="35">
        <v>120</v>
      </c>
    </row>
    <row r="214" spans="1:5" s="19" customFormat="1" ht="28.5" x14ac:dyDescent="0.45">
      <c r="A214" s="35" t="str">
        <f>'Pesquisa de preço'!A216</f>
        <v>9.20</v>
      </c>
      <c r="B214" s="36" t="str">
        <f>'Pesquisa de preço'!B216</f>
        <v>Furadeira de bancada, 5 velocidades, 1/3 Hp, mandril de 1/2”, 220 V monofásico. Referência: Schulz FB13 (ou equivalente técnico).</v>
      </c>
      <c r="C214" s="35" t="str">
        <f>'Pesquisa de preço'!C216</f>
        <v>Un.</v>
      </c>
      <c r="D214" s="35">
        <f>'Pesquisa de preço'!D216</f>
        <v>1</v>
      </c>
      <c r="E214" s="35">
        <v>120</v>
      </c>
    </row>
    <row r="215" spans="1:5" s="19" customFormat="1" ht="14.25" x14ac:dyDescent="0.45">
      <c r="D215" s="31"/>
      <c r="E215" s="31"/>
    </row>
    <row r="216" spans="1:5" s="19" customFormat="1" ht="14.25" x14ac:dyDescent="0.45">
      <c r="A216" s="5" t="str">
        <f>'Pesquisa de preço'!A257</f>
        <v>TABELA 11 - EQUIPAMENTOS DE COMUNICAÇÃO</v>
      </c>
      <c r="B216" s="5"/>
      <c r="C216" s="5"/>
      <c r="D216" s="5"/>
      <c r="E216" s="5"/>
    </row>
    <row r="217" spans="1:5" s="19" customFormat="1" ht="42.75" x14ac:dyDescent="0.45">
      <c r="A217" s="37" t="s">
        <v>7</v>
      </c>
      <c r="B217" s="34" t="s">
        <v>8</v>
      </c>
      <c r="C217" s="34" t="s">
        <v>9</v>
      </c>
      <c r="D217" s="34" t="s">
        <v>10</v>
      </c>
      <c r="E217" s="34" t="s">
        <v>641</v>
      </c>
    </row>
    <row r="218" spans="1:5" s="19" customFormat="1" ht="42.75" x14ac:dyDescent="0.45">
      <c r="A218" s="35" t="str">
        <f>'Pesquisa de preço'!A259</f>
        <v>11.1</v>
      </c>
      <c r="B218" s="36" t="str">
        <f>'Pesquisa de preço'!B259</f>
        <v>Rádio Comunicador Tipo HT profissional habilitado para comunicação local e faixas de frequências compatíveis com o sistema de segurança local, com faixa de frequência acessível à equipe de brigadistas local.</v>
      </c>
      <c r="C218" s="35" t="str">
        <f>'Pesquisa de preço'!C259</f>
        <v>Un.</v>
      </c>
      <c r="D218" s="35">
        <f>'Pesquisa de preço'!D259</f>
        <v>8</v>
      </c>
      <c r="E218" s="35">
        <v>12</v>
      </c>
    </row>
    <row r="219" spans="1:5" s="19" customFormat="1" ht="14.25" x14ac:dyDescent="0.45"/>
    <row r="220" spans="1:5" s="19" customFormat="1" ht="14.25" x14ac:dyDescent="0.45">
      <c r="A220" s="5" t="str">
        <f>'Pesquisa de preço'!A261</f>
        <v>TABELA 12 - SOFTWARES</v>
      </c>
      <c r="B220" s="5"/>
      <c r="C220" s="5"/>
      <c r="D220" s="5"/>
      <c r="E220" s="5"/>
    </row>
    <row r="221" spans="1:5" s="19" customFormat="1" ht="42.75" x14ac:dyDescent="0.45">
      <c r="A221" s="37" t="s">
        <v>7</v>
      </c>
      <c r="B221" s="34" t="s">
        <v>8</v>
      </c>
      <c r="C221" s="34" t="s">
        <v>9</v>
      </c>
      <c r="D221" s="34" t="s">
        <v>10</v>
      </c>
      <c r="E221" s="34" t="s">
        <v>641</v>
      </c>
    </row>
    <row r="222" spans="1:5" s="19" customFormat="1" ht="14.25" x14ac:dyDescent="0.45">
      <c r="A222" s="35" t="str">
        <f>'Pesquisa de preço'!A263</f>
        <v>12.1</v>
      </c>
      <c r="B222" s="36" t="str">
        <f>'Pesquisa de preço'!B263</f>
        <v>Software de gerenciamento de materiais e gestão da manutenção (10 licenças).</v>
      </c>
      <c r="C222" s="35" t="str">
        <f>'Pesquisa de preço'!C263</f>
        <v>Un.</v>
      </c>
      <c r="D222" s="35">
        <f>'Pesquisa de preço'!D263</f>
        <v>9</v>
      </c>
      <c r="E222" s="35">
        <v>12</v>
      </c>
    </row>
    <row r="223" spans="1:5" s="19" customFormat="1" ht="14.25" x14ac:dyDescent="0.45"/>
    <row r="224" spans="1:5" s="19" customFormat="1" ht="14.25" x14ac:dyDescent="0.45">
      <c r="A224" s="5" t="str">
        <f>'Pesquisa de preço'!A265</f>
        <v>TABELA 13 - RELÓGIO DE PONTO</v>
      </c>
      <c r="B224" s="5"/>
      <c r="C224" s="5"/>
      <c r="D224" s="5"/>
      <c r="E224" s="5"/>
    </row>
    <row r="225" spans="1:5" s="19" customFormat="1" ht="42.75" x14ac:dyDescent="0.45">
      <c r="A225" s="37" t="s">
        <v>7</v>
      </c>
      <c r="B225" s="34" t="s">
        <v>8</v>
      </c>
      <c r="C225" s="34" t="s">
        <v>9</v>
      </c>
      <c r="D225" s="34" t="s">
        <v>10</v>
      </c>
      <c r="E225" s="34" t="s">
        <v>641</v>
      </c>
    </row>
    <row r="226" spans="1:5" s="19" customFormat="1" ht="42.75" x14ac:dyDescent="0.45">
      <c r="A226" s="35" t="str">
        <f>'Pesquisa de preço'!A267</f>
        <v>13.1</v>
      </c>
      <c r="B226" s="36" t="str">
        <f>'Pesquisa de preço'!B267</f>
        <v>Sistema de registro de ponto eletrônico com suporte de identificação (biometria digital, reconhecimento facial, ou registro via plataforma web/mobile), com capacidade para o gerenciamento de, no mínimo, 10 usuários.</v>
      </c>
      <c r="C226" s="35" t="str">
        <f>'Pesquisa de preço'!C267</f>
        <v>Un.</v>
      </c>
      <c r="D226" s="35">
        <f>'Pesquisa de preço'!D267</f>
        <v>1</v>
      </c>
      <c r="E226" s="35">
        <v>120</v>
      </c>
    </row>
    <row r="227" spans="1:5" s="19" customFormat="1" ht="14.25" x14ac:dyDescent="0.45"/>
    <row r="228" spans="1:5" s="19" customFormat="1" ht="14.25" x14ac:dyDescent="0.45">
      <c r="A228" s="5" t="str">
        <f>'Pesquisa de preço'!A269</f>
        <v>TABELA 14 - ROUPEIRO</v>
      </c>
      <c r="B228" s="5"/>
      <c r="C228" s="5"/>
      <c r="D228" s="5"/>
      <c r="E228" s="5"/>
    </row>
    <row r="229" spans="1:5" s="19" customFormat="1" ht="42.75" x14ac:dyDescent="0.45">
      <c r="A229" s="37" t="s">
        <v>7</v>
      </c>
      <c r="B229" s="34" t="s">
        <v>8</v>
      </c>
      <c r="C229" s="34" t="s">
        <v>9</v>
      </c>
      <c r="D229" s="34" t="s">
        <v>10</v>
      </c>
      <c r="E229" s="34" t="s">
        <v>641</v>
      </c>
    </row>
    <row r="230" spans="1:5" s="19" customFormat="1" ht="71.25" x14ac:dyDescent="0.45">
      <c r="A230" s="35" t="str">
        <f>'Pesquisa de preço'!A271</f>
        <v>14.1</v>
      </c>
      <c r="B230" s="36" t="str">
        <f>'Pesquisa de preço'!B271</f>
        <v>Armário roupeiro em aço com no mínimo 8 compartimentos (portas individuais), dimensões mínimas por compartimento de 920x270mm (A×L), chapa de aço com espessura mínima de 0,45mm (chapa 26), pintura eletrostática epóxi antiferrugem, venezianas para ventilação, pitão para cadeado em cada porta, pés niveladores. Referência: Elite Aço EA702001 (ou equivalente técnico).</v>
      </c>
      <c r="C230" s="35" t="str">
        <f>'Pesquisa de preço'!C271</f>
        <v>Un.</v>
      </c>
      <c r="D230" s="35">
        <f>'Pesquisa de preço'!D271</f>
        <v>1</v>
      </c>
      <c r="E230" s="35">
        <v>120</v>
      </c>
    </row>
    <row r="231" spans="1:5" s="19" customFormat="1" ht="42.75" x14ac:dyDescent="0.45">
      <c r="A231" s="35" t="str">
        <f>'Pesquisa de preço'!A272</f>
        <v>14.2</v>
      </c>
      <c r="B231" s="36" t="str">
        <f>'Pesquisa de preço'!B272</f>
        <v>Cadeado 25mm, corpo em latão maciço, argola em aço temperado e cromado, duplo travamento, 2 chaves fornecidas, resistente à umidade. Referência: Papaiz Color 25mm (ou equivalente técnico).</v>
      </c>
      <c r="C231" s="35" t="str">
        <f>'Pesquisa de preço'!C272</f>
        <v>Un.</v>
      </c>
      <c r="D231" s="35">
        <f>'Pesquisa de preço'!D272</f>
        <v>8</v>
      </c>
      <c r="E231" s="35">
        <v>120</v>
      </c>
    </row>
    <row r="232" spans="1:5" s="19" customFormat="1" ht="14.25" x14ac:dyDescent="0.45"/>
    <row r="233" spans="1:5" s="19" customFormat="1" ht="14.25" x14ac:dyDescent="0.45">
      <c r="A233" s="5" t="str">
        <f>'Pesquisa de preço'!A218</f>
        <v>TABELA 10 - KIT BÁSICO DE EQUIPAMENTOS DE PROTEÇÃO INDIVIDUAL E COLETIVA (EPI) E (EPC)</v>
      </c>
      <c r="B233" s="5"/>
      <c r="C233" s="5"/>
      <c r="D233" s="5"/>
      <c r="E233" s="5"/>
    </row>
    <row r="234" spans="1:5" s="19" customFormat="1" ht="15.7" customHeight="1" x14ac:dyDescent="0.45">
      <c r="A234" s="37" t="s">
        <v>7</v>
      </c>
      <c r="B234" s="37" t="s">
        <v>8</v>
      </c>
      <c r="C234" s="37" t="s">
        <v>9</v>
      </c>
      <c r="D234" s="5" t="s">
        <v>642</v>
      </c>
      <c r="E234" s="5"/>
    </row>
    <row r="235" spans="1:5" s="19" customFormat="1" ht="28.5" x14ac:dyDescent="0.45">
      <c r="A235" s="35" t="str">
        <f>'Pesquisa de preço'!A220</f>
        <v>10.1</v>
      </c>
      <c r="B235" s="36" t="str">
        <f>'Pesquisa de preço'!B220</f>
        <v>Par de Luvas em borracha para alta tensão com resistência 2,5 kV, para tensão máxima de uso de até 500 V e até 1000 V.</v>
      </c>
      <c r="C235" s="35" t="str">
        <f>'Pesquisa de preço'!C220</f>
        <v>Un.</v>
      </c>
      <c r="D235" s="4">
        <f>'Pesquisa de preço'!D220</f>
        <v>1</v>
      </c>
      <c r="E235" s="4"/>
    </row>
    <row r="236" spans="1:5" s="19" customFormat="1" ht="14.25" x14ac:dyDescent="0.45">
      <c r="A236" s="35" t="str">
        <f>'Pesquisa de preço'!A221</f>
        <v>10.2</v>
      </c>
      <c r="B236" s="36" t="str">
        <f>'Pesquisa de preço'!B221</f>
        <v>Capa de chuva impermeável PVC forrado com capuz</v>
      </c>
      <c r="C236" s="35" t="str">
        <f>'Pesquisa de preço'!C221</f>
        <v>Un.</v>
      </c>
      <c r="D236" s="4">
        <f>'Pesquisa de preço'!D221</f>
        <v>7</v>
      </c>
      <c r="E236" s="4"/>
    </row>
    <row r="237" spans="1:5" s="19" customFormat="1" ht="14.25" x14ac:dyDescent="0.45">
      <c r="A237" s="35" t="str">
        <f>'Pesquisa de preço'!A222</f>
        <v>10.3</v>
      </c>
      <c r="B237" s="36" t="str">
        <f>'Pesquisa de preço'!B222</f>
        <v>Par de Bota de borracha cano longo 40 e 44.</v>
      </c>
      <c r="C237" s="35" t="str">
        <f>'Pesquisa de preço'!C222</f>
        <v>Un.</v>
      </c>
      <c r="D237" s="4">
        <f>'Pesquisa de preço'!D222</f>
        <v>2</v>
      </c>
      <c r="E237" s="4"/>
    </row>
    <row r="238" spans="1:5" s="19" customFormat="1" ht="14.25" x14ac:dyDescent="0.45">
      <c r="A238" s="35" t="str">
        <f>'Pesquisa de preço'!A223</f>
        <v>10.4</v>
      </c>
      <c r="B238" s="36" t="str">
        <f>'Pesquisa de preço'!B223</f>
        <v>Óculos para soldador com 2 lentes (fume e transparente).</v>
      </c>
      <c r="C238" s="35" t="str">
        <f>'Pesquisa de preço'!C223</f>
        <v>Un.</v>
      </c>
      <c r="D238" s="4">
        <f>'Pesquisa de preço'!D223</f>
        <v>0.5</v>
      </c>
      <c r="E238" s="4"/>
    </row>
    <row r="239" spans="1:5" s="19" customFormat="1" ht="14.25" x14ac:dyDescent="0.45">
      <c r="A239" s="35" t="str">
        <f>'Pesquisa de preço'!A224</f>
        <v>10.5</v>
      </c>
      <c r="B239" s="36" t="str">
        <f>'Pesquisa de preço'!B224</f>
        <v>Avental para marceneiro.</v>
      </c>
      <c r="C239" s="35" t="str">
        <f>'Pesquisa de preço'!C224</f>
        <v>Un.</v>
      </c>
      <c r="D239" s="4">
        <f>'Pesquisa de preço'!D224</f>
        <v>0.5</v>
      </c>
      <c r="E239" s="4"/>
    </row>
    <row r="240" spans="1:5" s="19" customFormat="1" ht="14.25" x14ac:dyDescent="0.45">
      <c r="A240" s="35" t="str">
        <f>'Pesquisa de preço'!A225</f>
        <v>10.6</v>
      </c>
      <c r="B240" s="36" t="str">
        <f>'Pesquisa de preço'!B225</f>
        <v>Par de luva, de malha preta, com bolinhas em PVC, cor preto.</v>
      </c>
      <c r="C240" s="35" t="str">
        <f>'Pesquisa de preço'!C225</f>
        <v>Un.</v>
      </c>
      <c r="D240" s="4">
        <f>'Pesquisa de preço'!D225</f>
        <v>20</v>
      </c>
      <c r="E240" s="4"/>
    </row>
    <row r="241" spans="1:5" s="19" customFormat="1" ht="14.25" x14ac:dyDescent="0.45">
      <c r="A241" s="35" t="str">
        <f>'Pesquisa de preço'!A226</f>
        <v>10.7</v>
      </c>
      <c r="B241" s="36" t="str">
        <f>'Pesquisa de preço'!B226</f>
        <v>Abafador de ruídos (protetor auricular) tipo concha/fone. Atenuação mínima de 16 dB.</v>
      </c>
      <c r="C241" s="35" t="str">
        <f>'Pesquisa de preço'!C226</f>
        <v>Un.</v>
      </c>
      <c r="D241" s="4">
        <f>'Pesquisa de preço'!D226</f>
        <v>1</v>
      </c>
      <c r="E241" s="4"/>
    </row>
    <row r="242" spans="1:5" s="19" customFormat="1" ht="14.25" x14ac:dyDescent="0.45">
      <c r="A242" s="35" t="str">
        <f>'Pesquisa de preço'!A227</f>
        <v>10.8</v>
      </c>
      <c r="B242" s="36" t="str">
        <f>'Pesquisa de preço'!B227</f>
        <v>Cone sinalizador em polietileno, na cor laranja, com fita reflexiva tamanho 50 cm.</v>
      </c>
      <c r="C242" s="35" t="str">
        <f>'Pesquisa de preço'!C227</f>
        <v>Un.</v>
      </c>
      <c r="D242" s="4">
        <f>'Pesquisa de preço'!D227</f>
        <v>2</v>
      </c>
      <c r="E242" s="4"/>
    </row>
    <row r="243" spans="1:5" s="19" customFormat="1" ht="28.5" x14ac:dyDescent="0.45">
      <c r="A243" s="35" t="str">
        <f>'Pesquisa de preço'!A228</f>
        <v>10.9</v>
      </c>
      <c r="B243" s="36" t="str">
        <f>'Pesquisa de preço'!B228</f>
        <v>Fita plástica zebrada para demarcação, nas cores intercaladas de preto e amarelo, com no mínimo 70mm x 200m.</v>
      </c>
      <c r="C243" s="35" t="str">
        <f>'Pesquisa de preço'!C228</f>
        <v>Un.</v>
      </c>
      <c r="D243" s="4">
        <f>'Pesquisa de preço'!D228</f>
        <v>2</v>
      </c>
      <c r="E243" s="4"/>
    </row>
    <row r="244" spans="1:5" s="19" customFormat="1" ht="14.25" x14ac:dyDescent="0.45">
      <c r="A244" s="35" t="str">
        <f>'Pesquisa de preço'!A229</f>
        <v>10.10</v>
      </c>
      <c r="B244" s="36" t="str">
        <f>'Pesquisa de preço'!B229</f>
        <v>Placa sinalizadora “EM MANUTENÇÃO” tipo cavalete.</v>
      </c>
      <c r="C244" s="35" t="str">
        <f>'Pesquisa de preço'!C229</f>
        <v>Un.</v>
      </c>
      <c r="D244" s="4">
        <f>'Pesquisa de preço'!D229</f>
        <v>1</v>
      </c>
      <c r="E244" s="4"/>
    </row>
    <row r="245" spans="1:5" s="19" customFormat="1" ht="14.25" x14ac:dyDescent="0.45">
      <c r="A245" s="35" t="str">
        <f>'Pesquisa de preço'!A230</f>
        <v>10.11</v>
      </c>
      <c r="B245" s="36" t="str">
        <f>'Pesquisa de preço'!B230</f>
        <v>Capacete de proteção Classe B, com carneira.</v>
      </c>
      <c r="C245" s="35" t="str">
        <f>'Pesquisa de preço'!C230</f>
        <v>Un.</v>
      </c>
      <c r="D245" s="4">
        <f>'Pesquisa de preço'!D230</f>
        <v>1</v>
      </c>
      <c r="E245" s="4"/>
    </row>
    <row r="246" spans="1:5" s="19" customFormat="1" ht="14.25" x14ac:dyDescent="0.45">
      <c r="A246" s="35" t="str">
        <f>'Pesquisa de preço'!A231</f>
        <v>10.12</v>
      </c>
      <c r="B246" s="36" t="str">
        <f>'Pesquisa de preço'!B231</f>
        <v>Jugular para capacete. Referência: Plastcor (ou equivalente técnico).</v>
      </c>
      <c r="C246" s="35" t="str">
        <f>'Pesquisa de preço'!C231</f>
        <v>Un.</v>
      </c>
      <c r="D246" s="4">
        <f>'Pesquisa de preço'!D231</f>
        <v>1</v>
      </c>
      <c r="E246" s="4"/>
    </row>
    <row r="247" spans="1:5" s="19" customFormat="1" ht="14.25" x14ac:dyDescent="0.45">
      <c r="A247" s="35" t="str">
        <f>'Pesquisa de preço'!A232</f>
        <v>10.13</v>
      </c>
      <c r="B247" s="36" t="str">
        <f>'Pesquisa de preço'!B232</f>
        <v>Filtro para máscara Poeira. Referência: 3M 5N11 - PAR (ou equivalente técnico).</v>
      </c>
      <c r="C247" s="35" t="str">
        <f>'Pesquisa de preço'!C232</f>
        <v>Un.</v>
      </c>
      <c r="D247" s="4">
        <f>'Pesquisa de preço'!D232</f>
        <v>2</v>
      </c>
      <c r="E247" s="4"/>
    </row>
    <row r="248" spans="1:5" s="19" customFormat="1" ht="14.25" x14ac:dyDescent="0.45">
      <c r="A248" s="35" t="str">
        <f>'Pesquisa de preço'!A233</f>
        <v>10.14</v>
      </c>
      <c r="B248" s="36" t="str">
        <f>'Pesquisa de preço'!B233</f>
        <v>Par de Luva em látex multiuso.</v>
      </c>
      <c r="C248" s="35" t="str">
        <f>'Pesquisa de preço'!C233</f>
        <v>Un.</v>
      </c>
      <c r="D248" s="4">
        <f>'Pesquisa de preço'!D233</f>
        <v>5</v>
      </c>
      <c r="E248" s="4"/>
    </row>
    <row r="249" spans="1:5" s="19" customFormat="1" ht="14.25" x14ac:dyDescent="0.45">
      <c r="A249" s="35" t="str">
        <f>'Pesquisa de preço'!A234</f>
        <v>10.15</v>
      </c>
      <c r="B249" s="36" t="str">
        <f>'Pesquisa de preço'!B234</f>
        <v>Óculos de proteção -Incolor. Referência: SPECTRA 2000 (ou equivalente técnico).</v>
      </c>
      <c r="C249" s="35" t="str">
        <f>'Pesquisa de preço'!C234</f>
        <v>Un.</v>
      </c>
      <c r="D249" s="4">
        <f>'Pesquisa de preço'!D234</f>
        <v>2</v>
      </c>
      <c r="E249" s="4"/>
    </row>
    <row r="250" spans="1:5" s="19" customFormat="1" ht="28.5" x14ac:dyDescent="0.45">
      <c r="A250" s="35" t="str">
        <f>'Pesquisa de preço'!A235</f>
        <v>10.16</v>
      </c>
      <c r="B250" s="36" t="str">
        <f>'Pesquisa de preço'!B235</f>
        <v>Protetor auricular tipo plug, em silicone e cordão em PVC, atenuação mínima de 14 dB. Referência: VONDER (ou equivalente técnico).</v>
      </c>
      <c r="C250" s="35" t="str">
        <f>'Pesquisa de preço'!C235</f>
        <v>Un.</v>
      </c>
      <c r="D250" s="4">
        <f>'Pesquisa de preço'!D235</f>
        <v>15</v>
      </c>
      <c r="E250" s="4"/>
    </row>
    <row r="251" spans="1:5" s="19" customFormat="1" ht="14.25" x14ac:dyDescent="0.45">
      <c r="A251" s="35" t="str">
        <f>'Pesquisa de preço'!A236</f>
        <v>10.17</v>
      </c>
      <c r="B251" s="36" t="str">
        <f>'Pesquisa de preço'!B236</f>
        <v>Protetor solar, FPS-30, embalagem com 1 litros.</v>
      </c>
      <c r="C251" s="35" t="str">
        <f>'Pesquisa de preço'!C236</f>
        <v>Un.</v>
      </c>
      <c r="D251" s="4">
        <f>'Pesquisa de preço'!D236</f>
        <v>1</v>
      </c>
      <c r="E251" s="4"/>
    </row>
    <row r="252" spans="1:5" s="19" customFormat="1" ht="28.5" x14ac:dyDescent="0.45">
      <c r="A252" s="35" t="str">
        <f>'Pesquisa de preço'!A237</f>
        <v>10.18</v>
      </c>
      <c r="B252" s="36" t="str">
        <f>'Pesquisa de preço'!B237</f>
        <v>Cinto de segurança tipo paraquedista/alpinista com fivelas para regulagens e argola dorsal para fixação de talabartes. Para usuários até 100 kg.</v>
      </c>
      <c r="C252" s="35" t="str">
        <f>'Pesquisa de preço'!C237</f>
        <v>Un.</v>
      </c>
      <c r="D252" s="4">
        <f>'Pesquisa de preço'!D237</f>
        <v>2</v>
      </c>
      <c r="E252" s="4"/>
    </row>
    <row r="253" spans="1:5" s="19" customFormat="1" ht="14.25" x14ac:dyDescent="0.45">
      <c r="A253" s="35" t="str">
        <f>'Pesquisa de preço'!A238</f>
        <v>10.19</v>
      </c>
      <c r="B253" s="36" t="str">
        <f>'Pesquisa de preço'!B238</f>
        <v>Colete tipo X laranja com faixa reflexiva prata.</v>
      </c>
      <c r="C253" s="35" t="str">
        <f>'Pesquisa de preço'!C238</f>
        <v>Un.</v>
      </c>
      <c r="D253" s="4">
        <f>'Pesquisa de preço'!D238</f>
        <v>1</v>
      </c>
      <c r="E253" s="4"/>
    </row>
    <row r="254" spans="1:5" s="19" customFormat="1" ht="14.25" x14ac:dyDescent="0.45">
      <c r="A254" s="35" t="str">
        <f>'Pesquisa de preço'!A239</f>
        <v>10.20</v>
      </c>
      <c r="B254" s="36" t="str">
        <f>'Pesquisa de preço'!B239</f>
        <v>Luva de vaqueta para cobertura punho de 20 cm, o par.</v>
      </c>
      <c r="C254" s="35" t="str">
        <f>'Pesquisa de preço'!C239</f>
        <v>Un.</v>
      </c>
      <c r="D254" s="4">
        <f>'Pesquisa de preço'!D239</f>
        <v>1</v>
      </c>
      <c r="E254" s="4"/>
    </row>
    <row r="255" spans="1:5" s="19" customFormat="1" ht="28.5" x14ac:dyDescent="0.45">
      <c r="A255" s="35" t="str">
        <f>'Pesquisa de preço'!A240</f>
        <v>10.21</v>
      </c>
      <c r="B255" s="36" t="str">
        <f>'Pesquisa de preço'!B240</f>
        <v>Talabarte em fita Y com absorvedor impacto (ref. YCE55) com mosquetão oval com trava rosca em aço carbono, aço inoxidável ou alumínio, conforme NBR 15837.</v>
      </c>
      <c r="C255" s="35" t="str">
        <f>'Pesquisa de preço'!C240</f>
        <v>Un.</v>
      </c>
      <c r="D255" s="4">
        <f>'Pesquisa de preço'!D240</f>
        <v>2</v>
      </c>
      <c r="E255" s="4"/>
    </row>
    <row r="256" spans="1:5" s="19" customFormat="1" ht="14.25" x14ac:dyDescent="0.45">
      <c r="A256" s="35" t="str">
        <f>'Pesquisa de preço'!A241</f>
        <v>10.22</v>
      </c>
      <c r="B256" s="36" t="str">
        <f>'Pesquisa de preço'!B241</f>
        <v>Boné árabe.</v>
      </c>
      <c r="C256" s="35" t="str">
        <f>'Pesquisa de preço'!C241</f>
        <v>Un.</v>
      </c>
      <c r="D256" s="4">
        <f>'Pesquisa de preço'!D241</f>
        <v>7</v>
      </c>
      <c r="E256" s="4"/>
    </row>
    <row r="257" spans="1:5" s="19" customFormat="1" ht="14.25" x14ac:dyDescent="0.45">
      <c r="A257" s="35" t="str">
        <f>'Pesquisa de preço'!A242</f>
        <v>10.23</v>
      </c>
      <c r="B257" s="36" t="str">
        <f>'Pesquisa de preço'!B242</f>
        <v>Óculos de proteção, cor preto.</v>
      </c>
      <c r="C257" s="35" t="str">
        <f>'Pesquisa de preço'!C242</f>
        <v>Un.</v>
      </c>
      <c r="D257" s="4">
        <f>'Pesquisa de preço'!D242</f>
        <v>7</v>
      </c>
      <c r="E257" s="4"/>
    </row>
    <row r="258" spans="1:5" s="19" customFormat="1" ht="57" x14ac:dyDescent="0.45">
      <c r="A258" s="35" t="str">
        <f>'Pesquisa de preço'!A243</f>
        <v>10.24</v>
      </c>
      <c r="B258" s="36" t="str">
        <f>'Pesquisa de preço'!B243</f>
        <v>Manguito (mangote) de proteção contra cortes para braços e antebraços, resistência a cortes nível 3 ou superior conforme EN 388, material HPPE ou equivalente, comprimento mínimo de 40cm, com fecho em velcro, CA válido emitido pelo MTE. Referência: Volk Cut Guard (ou equivalente técnico).</v>
      </c>
      <c r="C258" s="35" t="str">
        <f>'Pesquisa de preço'!C243</f>
        <v>Un.</v>
      </c>
      <c r="D258" s="4">
        <f>'Pesquisa de preço'!D243</f>
        <v>2</v>
      </c>
      <c r="E258" s="4"/>
    </row>
    <row r="259" spans="1:5" s="19" customFormat="1" ht="57" x14ac:dyDescent="0.45">
      <c r="A259" s="35" t="str">
        <f>'Pesquisa de preço'!A244</f>
        <v>10.25</v>
      </c>
      <c r="B259" s="36" t="str">
        <f>'Pesquisa de preço'!B244</f>
        <v>Macacão de proteção descartável, material polipropileno laminado (TNT) ou Tyvek®, gramatura mínima de 50g/m², impermeável, tipo 6 conforme EN 13982, fechamento frontal por zíper duplo, elástico em punhos, tornozelos e cintura, CA válido emitido pelo MTE. Referência: Teknoluvas (ou equivalente técnico).</v>
      </c>
      <c r="C259" s="35" t="str">
        <f>'Pesquisa de preço'!C244</f>
        <v>Un.</v>
      </c>
      <c r="D259" s="4">
        <f>'Pesquisa de preço'!D244</f>
        <v>4</v>
      </c>
      <c r="E259" s="4"/>
    </row>
    <row r="260" spans="1:5" s="19" customFormat="1" ht="57" x14ac:dyDescent="0.45">
      <c r="A260" s="35" t="str">
        <f>'Pesquisa de preço'!A245</f>
        <v>10.26</v>
      </c>
      <c r="B260" s="36" t="str">
        <f>'Pesquisa de preço'!B245</f>
        <v>Macacão de saneamento em PVC/Trevira com bota e luvas acopladas, impermeável, soldagem eletrônica nas costuras, fechamento frontal por zíper e botão de pressão, capuz integrado, CA válido emitido pelo MTE. Referência: Brascamp CA 28445 (ou equivalente técnico).</v>
      </c>
      <c r="C260" s="35" t="str">
        <f>'Pesquisa de preço'!C245</f>
        <v>Un.</v>
      </c>
      <c r="D260" s="4">
        <f>'Pesquisa de preço'!D245</f>
        <v>1</v>
      </c>
      <c r="E260" s="4"/>
    </row>
    <row r="261" spans="1:5" s="19" customFormat="1" ht="57" x14ac:dyDescent="0.45">
      <c r="A261" s="35" t="str">
        <f>'Pesquisa de preço'!A246</f>
        <v>10.27</v>
      </c>
      <c r="B261" s="36" t="str">
        <f>'Pesquisa de preço'!B246</f>
        <v>Detector multigás portátil para espaços confinados, monitoramento simultâneo de 4 gases (O₂, LEL, CO, H₂S), alarmes sonoro e visual, certificado para uso conforme NR-33, com certificado de calibração, CA válido. Referência: Honeywell BW Ultra (ou equivalente técnico).</v>
      </c>
      <c r="C261" s="35" t="str">
        <f>'Pesquisa de preço'!C246</f>
        <v>Un.</v>
      </c>
      <c r="D261" s="4">
        <f>'Pesquisa de preço'!D246</f>
        <v>0.2</v>
      </c>
      <c r="E261" s="4"/>
    </row>
    <row r="262" spans="1:5" s="19" customFormat="1" ht="57" x14ac:dyDescent="0.45">
      <c r="A262" s="35" t="str">
        <f>'Pesquisa de preço'!A247</f>
        <v>10.28</v>
      </c>
      <c r="B262" s="36" t="str">
        <f>'Pesquisa de preço'!B247</f>
        <v>Insuflador/exaustor de ar elétrico portátil para ventilação de espaços confinados, diâmetro mínimo de 200mm, grau de proteção mínimo IP54, com duto flexível aluminizado de no mínimo 10 metros, em conformidade com NR-33. Referência: Amprot (ou equivalente técnico).</v>
      </c>
      <c r="C262" s="35" t="str">
        <f>'Pesquisa de preço'!C247</f>
        <v>Un.</v>
      </c>
      <c r="D262" s="4">
        <f>'Pesquisa de preço'!D247</f>
        <v>0.2</v>
      </c>
      <c r="E262" s="4"/>
    </row>
    <row r="263" spans="1:5" s="19" customFormat="1" ht="57" x14ac:dyDescent="0.45">
      <c r="A263" s="35" t="str">
        <f>'Pesquisa de preço'!A248</f>
        <v>10.29</v>
      </c>
      <c r="B263" s="36" t="str">
        <f>'Pesquisa de preço'!B248</f>
        <v>Sistema de resgate para espaços confinados composto por tripé em alumínio com pernas telescópicas ajustáveis e guincho manual com cabo de aço galvanizado de no mínimo 10 metros, capacidade mínima de carga de 135 kg, em conformidade com NR-33 / NBR 16577. Referência: Ledger (ou equivalente técnico).</v>
      </c>
      <c r="C263" s="35" t="str">
        <f>'Pesquisa de preço'!C248</f>
        <v>Un.</v>
      </c>
      <c r="D263" s="4">
        <f>'Pesquisa de preço'!D248</f>
        <v>0.2</v>
      </c>
      <c r="E263" s="4"/>
    </row>
    <row r="264" spans="1:5" s="19" customFormat="1" ht="57" x14ac:dyDescent="0.45">
      <c r="A264" s="35" t="str">
        <f>'Pesquisa de preço'!A249</f>
        <v>10.30</v>
      </c>
      <c r="B264" s="36" t="str">
        <f>'Pesquisa de preço'!B249</f>
        <v>Respirador purificador de ar tipo peça semifacial reutilizável, com dois receptáculos para cartuchos químicos (rosca bayonet), elastômero sintético, tamanho médio, CA válido emitido pelo MTE, compatível com cartuchos para gases e vapores orgânicos. Referência: 3M Série 6200 (ou equivalente técnico).</v>
      </c>
      <c r="C264" s="35" t="str">
        <f>'Pesquisa de preço'!C249</f>
        <v>Un.</v>
      </c>
      <c r="D264" s="4">
        <f>'Pesquisa de preço'!D249</f>
        <v>1</v>
      </c>
      <c r="E264" s="4"/>
    </row>
    <row r="265" spans="1:5" s="19" customFormat="1" ht="57" x14ac:dyDescent="0.45">
      <c r="A265" s="35" t="str">
        <f>'Pesquisa de preço'!A250</f>
        <v>10.31</v>
      </c>
      <c r="B265" s="36" t="str">
        <f>'Pesquisa de preço'!B250</f>
        <v>Cartucho químico de substituição para respirador semifacial, proteção contra vapores orgânicos e gases ácidos (classe A1B1 conforme EN 14387), conexão tipo bayonet, compatível com respiradores semifaciais padrão, CA válido. Referência: 3M 6003 (ou equivalente técnico).</v>
      </c>
      <c r="C265" s="35" t="str">
        <f>'Pesquisa de preço'!C250</f>
        <v>Un.</v>
      </c>
      <c r="D265" s="4">
        <f>'Pesquisa de preço'!D250</f>
        <v>4</v>
      </c>
      <c r="E265" s="4"/>
    </row>
    <row r="266" spans="1:5" s="19" customFormat="1" ht="57" x14ac:dyDescent="0.45">
      <c r="A266" s="35" t="str">
        <f>'Pesquisa de preço'!A251</f>
        <v>10.32</v>
      </c>
      <c r="B266" s="36" t="str">
        <f>'Pesquisa de preço'!B251</f>
        <v>Corda de segurança em poliamida (nylon) trançada, diâmetro 12 mm, resistência à ruptura mínima de 20 kN, em conformidade com NR-18, destinada a trabalho em altura / linha de vida, comercializada em rolo de 100 m. Referência: Plasmódia NR18 12 mm (ou equivalente técnico).</v>
      </c>
      <c r="C266" s="35" t="str">
        <f>'Pesquisa de preço'!C251</f>
        <v>Un.</v>
      </c>
      <c r="D266" s="4">
        <f>'Pesquisa de preço'!D251</f>
        <v>1</v>
      </c>
      <c r="E266" s="4"/>
    </row>
    <row r="267" spans="1:5" s="19" customFormat="1" ht="57" x14ac:dyDescent="0.45">
      <c r="A267" s="35" t="str">
        <f>'Pesquisa de preço'!A252</f>
        <v>10.33</v>
      </c>
      <c r="B267" s="36" t="str">
        <f>'Pesquisa de preço'!B252</f>
        <v>Joelheira de proteção EPI para trabalho em solos rígidos, casco em polipropileno com almofadamento interno em espuma de polietileno expandido ou gel, fixação por tiras elásticas ajustáveis com presilhas, CA válido emitido pelo MTE. Referência: Carbografite CG-01 (ou equivalente técnico).</v>
      </c>
      <c r="C267" s="35" t="str">
        <f>'Pesquisa de preço'!C252</f>
        <v>Un.</v>
      </c>
      <c r="D267" s="4">
        <f>'Pesquisa de preço'!D252</f>
        <v>2</v>
      </c>
      <c r="E267" s="4"/>
    </row>
    <row r="268" spans="1:5" s="19" customFormat="1" ht="42.75" x14ac:dyDescent="0.45">
      <c r="A268" s="35" t="str">
        <f>'Pesquisa de preço'!A253</f>
        <v>10.34</v>
      </c>
      <c r="B268" s="36" t="str">
        <f>'Pesquisa de preço'!B253</f>
        <v>Respirador descartável tipo PFF-2 (S) com válvula de exalação, eficiência de filtração mínima de 94% contra aerossóis não oleosos, conforme ABNT NBR 13698, CA válido emitido pelo MTE. Referência: 3M 8822 (ou equivalente técnico).</v>
      </c>
      <c r="C268" s="35" t="str">
        <f>'Pesquisa de preço'!C253</f>
        <v>Un.</v>
      </c>
      <c r="D268" s="4">
        <f>'Pesquisa de preço'!D253</f>
        <v>50</v>
      </c>
      <c r="E268" s="4"/>
    </row>
    <row r="269" spans="1:5" s="19" customFormat="1" ht="57" x14ac:dyDescent="0.45">
      <c r="A269" s="35" t="str">
        <f>'Pesquisa de preço'!A254</f>
        <v>10.35</v>
      </c>
      <c r="B269" s="36" t="str">
        <f>'Pesquisa de preço'!B254</f>
        <v>Jaleco (camisa/blusa de manga longa) antichama cinza com faixa reflexiva, confeccionado em tecido 100% algodão ou fibra FR de no mínimo 270 g/m², resistência ao arco elétrico compatível com Risco 3 conforme NR-10, faixa reflexiva de no mínimo 50 mm, CA válido. Referência: Novo Horizonte EPI (ou equivalente técnico).</v>
      </c>
      <c r="C269" s="35" t="str">
        <f>'Pesquisa de preço'!C254</f>
        <v>Un.</v>
      </c>
      <c r="D269" s="4">
        <f>'Pesquisa de preço'!D254</f>
        <v>2</v>
      </c>
      <c r="E269" s="4"/>
    </row>
    <row r="270" spans="1:5" s="19" customFormat="1" ht="57" x14ac:dyDescent="0.45">
      <c r="A270" s="35" t="str">
        <f>'Pesquisa de preço'!A255</f>
        <v>10.36</v>
      </c>
      <c r="B270" s="36" t="str">
        <f>'Pesquisa de preço'!B255</f>
        <v>Calça antichama cinza com faixa reflexiva, confeccionada em tecido 100% algodão ou fibra FR de no mínimo 270 g/m², resistência ao arco elétrico compatível com Risco 3 conforme NR-10, faixa reflexiva de no mínimo 50mm, CA válido. Referência: Novo Horizonte EPI (ou equivalente técnico).</v>
      </c>
      <c r="C270" s="35" t="str">
        <f>'Pesquisa de preço'!C255</f>
        <v>Un.</v>
      </c>
      <c r="D270" s="4">
        <f>'Pesquisa de preço'!D255</f>
        <v>2</v>
      </c>
      <c r="E270" s="4"/>
    </row>
    <row r="271" spans="1:5" s="19" customFormat="1" ht="14.25" x14ac:dyDescent="0.45"/>
    <row r="272" spans="1:5" s="19" customFormat="1" ht="14.25" x14ac:dyDescent="0.45">
      <c r="A272" s="5" t="str">
        <f>'Pesquisa de preço'!A274</f>
        <v>TABELA 15 - UNIFORMES</v>
      </c>
      <c r="B272" s="5"/>
      <c r="C272" s="5"/>
      <c r="D272" s="5"/>
      <c r="E272" s="5"/>
    </row>
    <row r="273" spans="1:5" s="19" customFormat="1" ht="42.2" customHeight="1" x14ac:dyDescent="0.45">
      <c r="A273" s="37" t="s">
        <v>7</v>
      </c>
      <c r="B273" s="34" t="s">
        <v>8</v>
      </c>
      <c r="C273" s="6" t="s">
        <v>643</v>
      </c>
      <c r="D273" s="6"/>
      <c r="E273" s="34" t="s">
        <v>641</v>
      </c>
    </row>
    <row r="274" spans="1:5" s="19" customFormat="1" ht="14.25" x14ac:dyDescent="0.45">
      <c r="A274" s="35" t="str">
        <f>'Pesquisa de preço'!A276</f>
        <v>15.1</v>
      </c>
      <c r="B274" s="36" t="str">
        <f>'Pesquisa de preço'!B276</f>
        <v>Calça jeans, com bolsos dianteiros e traseiros.</v>
      </c>
      <c r="C274" s="4">
        <f>'Pesquisa de preço'!D276</f>
        <v>2</v>
      </c>
      <c r="D274" s="4"/>
      <c r="E274" s="35" t="s">
        <v>644</v>
      </c>
    </row>
    <row r="275" spans="1:5" s="19" customFormat="1" ht="42.75" x14ac:dyDescent="0.45">
      <c r="A275" s="35" t="str">
        <f>'Pesquisa de preço'!A277</f>
        <v>15.2</v>
      </c>
      <c r="B275" s="36" t="str">
        <f>'Pesquisa de preço'!B277</f>
        <v>Camiseta de malha piquê tipo polo, manga curta, com logomarca da empresa. Na cor branca para o Encarregado e preta ou cor usual da empresa (exceto branco) para os demais postos.</v>
      </c>
      <c r="C275" s="4">
        <f>'Pesquisa de preço'!D277</f>
        <v>2</v>
      </c>
      <c r="D275" s="4"/>
      <c r="E275" s="35" t="s">
        <v>644</v>
      </c>
    </row>
    <row r="276" spans="1:5" s="19" customFormat="1" ht="28.5" x14ac:dyDescent="0.45">
      <c r="A276" s="35" t="str">
        <f>'Pesquisa de preço'!A278</f>
        <v>15.3</v>
      </c>
      <c r="B276" s="36" t="str">
        <f>'Pesquisa de preço'!B278</f>
        <v>Bota de segurança em vaqueta curtida ao cromo na cor preta, sem biqueira de aço, com cano acolchoado e solado em PU.</v>
      </c>
      <c r="C276" s="4">
        <f>'Pesquisa de preço'!D278</f>
        <v>1</v>
      </c>
      <c r="D276" s="4"/>
      <c r="E276" s="35" t="s">
        <v>644</v>
      </c>
    </row>
    <row r="277" spans="1:5" s="19" customFormat="1" ht="14.25" x14ac:dyDescent="0.45">
      <c r="A277" s="35" t="str">
        <f>'Pesquisa de preço'!A279</f>
        <v>15.4</v>
      </c>
      <c r="B277" s="36" t="str">
        <f>'Pesquisa de preço'!B279</f>
        <v>Meias de cano médio, na cor preta, 100% algodão.</v>
      </c>
      <c r="C277" s="4">
        <f>'Pesquisa de preço'!D279</f>
        <v>3</v>
      </c>
      <c r="D277" s="4"/>
      <c r="E277" s="35" t="s">
        <v>644</v>
      </c>
    </row>
    <row r="278" spans="1:5" s="19" customFormat="1" ht="14.25" x14ac:dyDescent="0.45">
      <c r="A278" s="35" t="str">
        <f>'Pesquisa de preço'!A280</f>
        <v>15.5</v>
      </c>
      <c r="B278" s="36" t="str">
        <f>'Pesquisa de preço'!B280</f>
        <v>Cinto de couro, na cor preta.</v>
      </c>
      <c r="C278" s="4">
        <f>'Pesquisa de preço'!D280</f>
        <v>1</v>
      </c>
      <c r="D278" s="4"/>
      <c r="E278" s="35" t="s">
        <v>644</v>
      </c>
    </row>
    <row r="279" spans="1:5" s="19" customFormat="1" ht="14.25" x14ac:dyDescent="0.45"/>
    <row r="280" spans="1:5" s="19" customFormat="1" ht="14.25" x14ac:dyDescent="0.45">
      <c r="A280" s="5" t="str">
        <f>'Pesquisa de preço'!A282</f>
        <v>TABELA 16 - MATERIAIS DE CONSUMO</v>
      </c>
      <c r="B280" s="5"/>
      <c r="C280" s="5"/>
      <c r="D280" s="5"/>
      <c r="E280" s="5"/>
    </row>
    <row r="281" spans="1:5" s="19" customFormat="1" ht="28.9" customHeight="1" x14ac:dyDescent="0.45">
      <c r="A281" s="37" t="s">
        <v>7</v>
      </c>
      <c r="B281" s="37" t="s">
        <v>8</v>
      </c>
      <c r="C281" s="37" t="s">
        <v>9</v>
      </c>
      <c r="D281" s="5" t="s">
        <v>645</v>
      </c>
      <c r="E281" s="5"/>
    </row>
    <row r="282" spans="1:5" s="19" customFormat="1" ht="28.5" x14ac:dyDescent="0.45">
      <c r="A282" s="35" t="str">
        <f>'Pesquisa de preço'!A284</f>
        <v>16.1</v>
      </c>
      <c r="B282" s="36" t="str">
        <f>'Pesquisa de preço'!B284</f>
        <v>Fita Isolante anti chama, cor preta, classe A, 19 mm x 20 m. Referência: 3M (ou equivalente técnico).</v>
      </c>
      <c r="C282" s="35" t="str">
        <f>'Pesquisa de preço'!C284</f>
        <v>Un.</v>
      </c>
      <c r="D282" s="4">
        <f>'Pesquisa de preço'!D284</f>
        <v>50</v>
      </c>
      <c r="E282" s="4"/>
    </row>
    <row r="283" spans="1:5" s="19" customFormat="1" ht="14.25" x14ac:dyDescent="0.45">
      <c r="A283" s="35" t="str">
        <f>'Pesquisa de preço'!A285</f>
        <v>16.2</v>
      </c>
      <c r="B283" s="36" t="str">
        <f>'Pesquisa de preço'!B285</f>
        <v>Fita isolante, auto fusão, 19 mm x 10 m. Referência: 3M (ou equivalente técnico).</v>
      </c>
      <c r="C283" s="35" t="str">
        <f>'Pesquisa de preço'!C285</f>
        <v>Un.</v>
      </c>
      <c r="D283" s="4">
        <f>'Pesquisa de preço'!D285</f>
        <v>5</v>
      </c>
      <c r="E283" s="4"/>
    </row>
    <row r="284" spans="1:5" s="19" customFormat="1" ht="28.5" x14ac:dyDescent="0.45">
      <c r="A284" s="35" t="str">
        <f>'Pesquisa de preço'!A286</f>
        <v>16.3</v>
      </c>
      <c r="B284" s="36" t="str">
        <f>'Pesquisa de preço'!B286</f>
        <v>Pilha tipo palito, tamanho AAA, não recarregável, alcalina, de 1,5 V. Referência: Duracell, energizer ou equivalente.</v>
      </c>
      <c r="C284" s="35" t="str">
        <f>'Pesquisa de preço'!C286</f>
        <v>Un.</v>
      </c>
      <c r="D284" s="4">
        <f>'Pesquisa de preço'!D286</f>
        <v>100</v>
      </c>
      <c r="E284" s="4"/>
    </row>
    <row r="285" spans="1:5" s="19" customFormat="1" ht="28.5" x14ac:dyDescent="0.45">
      <c r="A285" s="35" t="str">
        <f>'Pesquisa de preço'!A287</f>
        <v>16.4</v>
      </c>
      <c r="B285" s="36" t="str">
        <f>'Pesquisa de preço'!B287</f>
        <v>Pilha comum, tamanho AA, não recarregável, alcalina, de 1,5 V. Referência: Duracell, energizer (ou equivalente técnico).</v>
      </c>
      <c r="C285" s="35" t="str">
        <f>'Pesquisa de preço'!C287</f>
        <v>Un.</v>
      </c>
      <c r="D285" s="4">
        <f>'Pesquisa de preço'!D287</f>
        <v>10</v>
      </c>
      <c r="E285" s="4"/>
    </row>
    <row r="286" spans="1:5" s="19" customFormat="1" ht="28.5" x14ac:dyDescent="0.45">
      <c r="A286" s="35" t="str">
        <f>'Pesquisa de preço'!A288</f>
        <v>16.5</v>
      </c>
      <c r="B286" s="36" t="str">
        <f>'Pesquisa de preço'!B288</f>
        <v>Bateria alcalina 9 V, dimensões aproximadas 49 mm x 17 mm x 26 mm, para alimentação de multímetro. Referência: Duracell, energizer (ou equivalente técnico).</v>
      </c>
      <c r="C286" s="35" t="str">
        <f>'Pesquisa de preço'!C288</f>
        <v>Un.</v>
      </c>
      <c r="D286" s="4">
        <f>'Pesquisa de preço'!D288</f>
        <v>2</v>
      </c>
      <c r="E286" s="4"/>
    </row>
    <row r="287" spans="1:5" s="19" customFormat="1" ht="28.5" x14ac:dyDescent="0.45">
      <c r="A287" s="35" t="str">
        <f>'Pesquisa de preço'!A289</f>
        <v>16.6</v>
      </c>
      <c r="B287" s="36" t="str">
        <f>'Pesquisa de preço'!B289</f>
        <v>Cola adesiva plástica, para colagem de tubos e conexões de PVC rígido, frasco de 175 g. Referência: Amanco, Tigre (ou equivalente técnico).</v>
      </c>
      <c r="C287" s="35" t="str">
        <f>'Pesquisa de preço'!C289</f>
        <v>Un.</v>
      </c>
      <c r="D287" s="4">
        <f>'Pesquisa de preço'!D289</f>
        <v>2</v>
      </c>
      <c r="E287" s="4"/>
    </row>
    <row r="288" spans="1:5" s="19" customFormat="1" ht="14.25" x14ac:dyDescent="0.45">
      <c r="A288" s="35" t="str">
        <f>'Pesquisa de preço'!A290</f>
        <v>16.7</v>
      </c>
      <c r="B288" s="36" t="str">
        <f>'Pesquisa de preço'!B290</f>
        <v>Fita veda rosca 18 mm x 50 m. Referência: Amanco, Tigre (ou equivalente técnico).</v>
      </c>
      <c r="C288" s="35" t="str">
        <f>'Pesquisa de preço'!C290</f>
        <v>Un.</v>
      </c>
      <c r="D288" s="4">
        <f>'Pesquisa de preço'!D290</f>
        <v>5</v>
      </c>
      <c r="E288" s="4"/>
    </row>
    <row r="289" spans="1:5" s="19" customFormat="1" ht="28.5" x14ac:dyDescent="0.45">
      <c r="A289" s="35" t="str">
        <f>'Pesquisa de preço'!A291</f>
        <v>16.8</v>
      </c>
      <c r="B289" s="36" t="str">
        <f>'Pesquisa de preço'!B291</f>
        <v>Fita aluminizada largura entre 45mm e 48mm, comprimento entre 40m a 50m, para vedação de tubos de refrigeração.</v>
      </c>
      <c r="C289" s="35" t="str">
        <f>'Pesquisa de preço'!C291</f>
        <v>Un.</v>
      </c>
      <c r="D289" s="4">
        <f>'Pesquisa de preço'!D291</f>
        <v>10</v>
      </c>
      <c r="E289" s="4"/>
    </row>
    <row r="290" spans="1:5" ht="14.25" x14ac:dyDescent="0.45">
      <c r="A290" s="35" t="str">
        <f>'Pesquisa de preço'!A292</f>
        <v>16.9</v>
      </c>
      <c r="B290" s="36" t="str">
        <f>'Pesquisa de preço'!B292</f>
        <v>Varetas de solda foscoper 2,40 mm x 450 mm, pacote com 1kg.</v>
      </c>
      <c r="C290" s="35" t="str">
        <f>'Pesquisa de preço'!C292</f>
        <v>Un.</v>
      </c>
      <c r="D290" s="4">
        <f>'Pesquisa de preço'!D292</f>
        <v>1</v>
      </c>
      <c r="E290" s="4"/>
    </row>
    <row r="291" spans="1:5" ht="14.25" x14ac:dyDescent="0.45">
      <c r="A291" s="35" t="str">
        <f>'Pesquisa de preço'!A293</f>
        <v>16.10</v>
      </c>
      <c r="B291" s="36" t="str">
        <f>'Pesquisa de preço'!B293</f>
        <v>Fluxo para solda foscoper prata, frasco 100 g.</v>
      </c>
      <c r="C291" s="35" t="str">
        <f>'Pesquisa de preço'!C293</f>
        <v>Un.</v>
      </c>
      <c r="D291" s="4">
        <f>'Pesquisa de preço'!D293</f>
        <v>1</v>
      </c>
      <c r="E291" s="4"/>
    </row>
    <row r="292" spans="1:5" ht="28.5" x14ac:dyDescent="0.45">
      <c r="A292" s="35" t="str">
        <f>'Pesquisa de preço'!A294</f>
        <v>16.11</v>
      </c>
      <c r="B292" s="36" t="str">
        <f>'Pesquisa de preço'!B294</f>
        <v>Detergente líquido neutro, 5 litros, para limpeza em geral. Referência: Limpol, Ypê (ou equivalente técnico).</v>
      </c>
      <c r="C292" s="35" t="str">
        <f>'Pesquisa de preço'!C294</f>
        <v>Un.</v>
      </c>
      <c r="D292" s="4">
        <f>'Pesquisa de preço'!D294</f>
        <v>3</v>
      </c>
      <c r="E292" s="4"/>
    </row>
    <row r="293" spans="1:5" ht="28.5" x14ac:dyDescent="0.45">
      <c r="A293" s="35" t="str">
        <f>'Pesquisa de preço'!A295</f>
        <v>16.12</v>
      </c>
      <c r="B293" s="36" t="str">
        <f>'Pesquisa de preço'!B295</f>
        <v>Desinfetante concentrado, 5 litros, para uso geral. Referência: BomBril (ou equivalente técnico).</v>
      </c>
      <c r="C293" s="35" t="str">
        <f>'Pesquisa de preço'!C295</f>
        <v>Un.</v>
      </c>
      <c r="D293" s="4">
        <f>'Pesquisa de preço'!D295</f>
        <v>3</v>
      </c>
      <c r="E293" s="4"/>
    </row>
    <row r="294" spans="1:5" ht="42.75" x14ac:dyDescent="0.45">
      <c r="A294" s="35" t="str">
        <f>'Pesquisa de preço'!A296</f>
        <v>16.13</v>
      </c>
      <c r="B294" s="36" t="str">
        <f>'Pesquisa de preço'!B296</f>
        <v>Detergente desincrustante ácido concentrado líquido, 5 litros, de uso profissional para limpeza de condensadores e evaporadores de ar, biodegradável, solúvel em água. Referência: FX 1100 Start (ou equivalente técnico).</v>
      </c>
      <c r="C294" s="35" t="str">
        <f>'Pesquisa de preço'!C296</f>
        <v>Un.</v>
      </c>
      <c r="D294" s="4">
        <f>'Pesquisa de preço'!D296</f>
        <v>3</v>
      </c>
      <c r="E294" s="4"/>
    </row>
    <row r="295" spans="1:5" ht="57" x14ac:dyDescent="0.45">
      <c r="A295" s="35" t="str">
        <f>'Pesquisa de preço'!A297</f>
        <v>16.14</v>
      </c>
      <c r="B295" s="36" t="str">
        <f>'Pesquisa de preço'!B297</f>
        <v>Limpador desincrustrante e desengraxante concentrado, embalagem de 5 litros, base de tensoativos biodegradáveis, indicado para limpeza de evaporadores, condensadores, split, multi-split, VRF/VRV, fan coil e motores, solúvel em água, sem corrosivos agressivos a alumínio. Referência: Ar da Terra Clean &amp; Cold (ou equivalente técnico).</v>
      </c>
      <c r="C295" s="35" t="str">
        <f>'Pesquisa de preço'!C297</f>
        <v>Un.</v>
      </c>
      <c r="D295" s="4">
        <f>'Pesquisa de preço'!D297</f>
        <v>3</v>
      </c>
      <c r="E295" s="4"/>
    </row>
    <row r="296" spans="1:5" ht="28.5" x14ac:dyDescent="0.45">
      <c r="A296" s="35" t="str">
        <f>'Pesquisa de preço'!A298</f>
        <v>16.15</v>
      </c>
      <c r="B296" s="36" t="str">
        <f>'Pesquisa de preço'!B298</f>
        <v>Fita adesiva dupla face acrílica, cinza com liner vermelho, rolo com no mínimo 19mm x 20m. Referência: 3M VHB sinalização (ou equivalente técnico).</v>
      </c>
      <c r="C296" s="35" t="str">
        <f>'Pesquisa de preço'!C298</f>
        <v>Un.</v>
      </c>
      <c r="D296" s="4">
        <f>'Pesquisa de preço'!D298</f>
        <v>25</v>
      </c>
      <c r="E296" s="4"/>
    </row>
    <row r="297" spans="1:5" ht="14.25" x14ac:dyDescent="0.45">
      <c r="A297" s="35" t="str">
        <f>'Pesquisa de preço'!A299</f>
        <v>16.16</v>
      </c>
      <c r="B297" s="36" t="str">
        <f>'Pesquisa de preço'!B299</f>
        <v>Arame galvanizado nº 16, rolo com 1 kg.</v>
      </c>
      <c r="C297" s="35" t="str">
        <f>'Pesquisa de preço'!C299</f>
        <v>Un.</v>
      </c>
      <c r="D297" s="4">
        <f>'Pesquisa de preço'!D299</f>
        <v>5</v>
      </c>
      <c r="E297" s="4"/>
    </row>
    <row r="298" spans="1:5" ht="14.25" x14ac:dyDescent="0.45">
      <c r="A298" s="35" t="str">
        <f>'Pesquisa de preço'!A300</f>
        <v>16.17</v>
      </c>
      <c r="B298" s="36" t="str">
        <f>'Pesquisa de preço'!B300</f>
        <v>Lixa para massa corrida nº 150, folha.</v>
      </c>
      <c r="C298" s="35" t="str">
        <f>'Pesquisa de preço'!C300</f>
        <v>Un.</v>
      </c>
      <c r="D298" s="4">
        <f>'Pesquisa de preço'!D300</f>
        <v>80</v>
      </c>
      <c r="E298" s="4"/>
    </row>
    <row r="299" spans="1:5" ht="14.25" x14ac:dyDescent="0.45">
      <c r="A299" s="35" t="str">
        <f>'Pesquisa de preço'!A301</f>
        <v>16.18</v>
      </c>
      <c r="B299" s="36" t="str">
        <f>'Pesquisa de preço'!B301</f>
        <v>Lixa para massa corrida nº 120, folha.</v>
      </c>
      <c r="C299" s="35" t="str">
        <f>'Pesquisa de preço'!C301</f>
        <v>Un.</v>
      </c>
      <c r="D299" s="4">
        <f>'Pesquisa de preço'!D301</f>
        <v>80</v>
      </c>
      <c r="E299" s="4"/>
    </row>
    <row r="300" spans="1:5" ht="14.25" x14ac:dyDescent="0.45">
      <c r="A300" s="35" t="str">
        <f>'Pesquisa de preço'!A302</f>
        <v>16.19</v>
      </c>
      <c r="B300" s="36" t="str">
        <f>'Pesquisa de preço'!B302</f>
        <v>Fita tipo silver tape 48 mm x 50 m.</v>
      </c>
      <c r="C300" s="35" t="str">
        <f>'Pesquisa de preço'!C302</f>
        <v>Un.</v>
      </c>
      <c r="D300" s="4">
        <f>'Pesquisa de preço'!D302</f>
        <v>1</v>
      </c>
      <c r="E300" s="4"/>
    </row>
    <row r="301" spans="1:5" ht="14.25" x14ac:dyDescent="0.45">
      <c r="A301" s="35" t="str">
        <f>'Pesquisa de preço'!A303</f>
        <v>16.20</v>
      </c>
      <c r="B301" s="36" t="str">
        <f>'Pesquisa de preço'!B303</f>
        <v>Broca de aço rápido 6 mm.</v>
      </c>
      <c r="C301" s="35" t="str">
        <f>'Pesquisa de preço'!C303</f>
        <v>Un.</v>
      </c>
      <c r="D301" s="4">
        <f>'Pesquisa de preço'!D303</f>
        <v>5</v>
      </c>
      <c r="E301" s="4"/>
    </row>
    <row r="302" spans="1:5" ht="14.25" x14ac:dyDescent="0.45">
      <c r="A302" s="35" t="str">
        <f>'Pesquisa de preço'!A304</f>
        <v>16.21</v>
      </c>
      <c r="B302" s="36" t="str">
        <f>'Pesquisa de preço'!B304</f>
        <v>Broca de aço rápido 8 mm.</v>
      </c>
      <c r="C302" s="35" t="str">
        <f>'Pesquisa de preço'!C304</f>
        <v>Un.</v>
      </c>
      <c r="D302" s="4">
        <f>'Pesquisa de preço'!D304</f>
        <v>5</v>
      </c>
      <c r="E302" s="4"/>
    </row>
    <row r="303" spans="1:5" ht="14.25" x14ac:dyDescent="0.45">
      <c r="A303" s="35" t="str">
        <f>'Pesquisa de preço'!A305</f>
        <v>16.22</v>
      </c>
      <c r="B303" s="36" t="str">
        <f>'Pesquisa de preço'!B305</f>
        <v>Broca de aço rápido 10 mm.</v>
      </c>
      <c r="C303" s="35" t="str">
        <f>'Pesquisa de preço'!C305</f>
        <v>Un.</v>
      </c>
      <c r="D303" s="4">
        <f>'Pesquisa de preço'!D305</f>
        <v>5</v>
      </c>
      <c r="E303" s="4"/>
    </row>
    <row r="304" spans="1:5" ht="14.25" x14ac:dyDescent="0.45">
      <c r="A304" s="35" t="str">
        <f>'Pesquisa de preço'!A306</f>
        <v>16.23</v>
      </c>
      <c r="B304" s="36" t="str">
        <f>'Pesquisa de preço'!B306</f>
        <v>Broca de aço rápido 12 mm.</v>
      </c>
      <c r="C304" s="35" t="str">
        <f>'Pesquisa de preço'!C306</f>
        <v>Un.</v>
      </c>
      <c r="D304" s="4">
        <f>'Pesquisa de preço'!D306</f>
        <v>5</v>
      </c>
      <c r="E304" s="4"/>
    </row>
    <row r="305" spans="1:5" ht="42.75" x14ac:dyDescent="0.45">
      <c r="A305" s="35" t="str">
        <f>'Pesquisa de preço'!A307</f>
        <v>16.24</v>
      </c>
      <c r="B305" s="36" t="str">
        <f>'Pesquisa de preço'!B307</f>
        <v>Bucha plástica, de fixação em parede/concreto/alvenaria com linguetas e dentes laterais para melhor fixação, tamanho SX-6, saco com 100 unidades. Referência: Fischer (ou equivalente técnico).</v>
      </c>
      <c r="C305" s="35" t="str">
        <f>'Pesquisa de preço'!C307</f>
        <v>Un.</v>
      </c>
      <c r="D305" s="4">
        <f>'Pesquisa de preço'!D307</f>
        <v>2</v>
      </c>
      <c r="E305" s="4"/>
    </row>
    <row r="306" spans="1:5" ht="42.75" x14ac:dyDescent="0.45">
      <c r="A306" s="35" t="str">
        <f>'Pesquisa de preço'!A308</f>
        <v>16.25</v>
      </c>
      <c r="B306" s="36" t="str">
        <f>'Pesquisa de preço'!B308</f>
        <v>Bucha plástica, de fixação em parede/concreto/alvenaria com linguetas e dentes laterais para melhor fixação, tamanho SX-8, saco com 100 unidades. Referência: Fischer (ou equivalente técnico).</v>
      </c>
      <c r="C306" s="35" t="str">
        <f>'Pesquisa de preço'!C308</f>
        <v>Un.</v>
      </c>
      <c r="D306" s="4">
        <f>'Pesquisa de preço'!D308</f>
        <v>2</v>
      </c>
      <c r="E306" s="4"/>
    </row>
    <row r="307" spans="1:5" ht="28.5" x14ac:dyDescent="0.45">
      <c r="A307" s="35" t="str">
        <f>'Pesquisa de preço'!A309</f>
        <v>16.26</v>
      </c>
      <c r="B307" s="36" t="str">
        <f>'Pesquisa de preço'!B309</f>
        <v>Bucha plástica, de fixação em parede/concreto/alvenaria com linguetas e dentes laterais para melhor fixação, tamanho S-10, saco com 100 unidades.</v>
      </c>
      <c r="C307" s="35" t="str">
        <f>'Pesquisa de preço'!C309</f>
        <v>Un.</v>
      </c>
      <c r="D307" s="4">
        <f>'Pesquisa de preço'!D309</f>
        <v>2</v>
      </c>
      <c r="E307" s="4"/>
    </row>
    <row r="308" spans="1:5" ht="28.5" x14ac:dyDescent="0.45">
      <c r="A308" s="35" t="str">
        <f>'Pesquisa de preço'!A310</f>
        <v>16.27</v>
      </c>
      <c r="B308" s="36" t="str">
        <f>'Pesquisa de preço'!B310</f>
        <v>Bucha plástica, de fixação em parede/concreto/alvenaria com linguetas e dentes laterais para melhor fixação, tamanho S-12, saco com 100 unidades.</v>
      </c>
      <c r="C308" s="35" t="str">
        <f>'Pesquisa de preço'!C310</f>
        <v>Un.</v>
      </c>
      <c r="D308" s="4">
        <f>'Pesquisa de preço'!D310</f>
        <v>2</v>
      </c>
      <c r="E308" s="4"/>
    </row>
    <row r="309" spans="1:5" ht="28.5" x14ac:dyDescent="0.45">
      <c r="A309" s="35" t="str">
        <f>'Pesquisa de preço'!A311</f>
        <v>16.28</v>
      </c>
      <c r="B309" s="36" t="str">
        <f>'Pesquisa de preço'!B311</f>
        <v>Bucha de nylon para gesso, tipo HDF, saco com 100 unidades. Referência: Fischer (ou equivalente técnico).</v>
      </c>
      <c r="C309" s="35" t="str">
        <f>'Pesquisa de preço'!C311</f>
        <v>Un.</v>
      </c>
      <c r="D309" s="4">
        <f>'Pesquisa de preço'!D311</f>
        <v>1</v>
      </c>
      <c r="E309" s="4"/>
    </row>
    <row r="310" spans="1:5" ht="28.5" x14ac:dyDescent="0.45">
      <c r="A310" s="35" t="str">
        <f>'Pesquisa de preço'!A312</f>
        <v>16.29</v>
      </c>
      <c r="B310" s="36" t="str">
        <f>'Pesquisa de preço'!B312</f>
        <v>Bucha de nylon para gesso, tipo rosqueável, saco com 100 unidades. Referência: Sfor (ou equivalente técnico).</v>
      </c>
      <c r="C310" s="35" t="str">
        <f>'Pesquisa de preço'!C312</f>
        <v>Un.</v>
      </c>
      <c r="D310" s="4">
        <f>'Pesquisa de preço'!D312</f>
        <v>1</v>
      </c>
      <c r="E310" s="4"/>
    </row>
    <row r="311" spans="1:5" ht="28.5" x14ac:dyDescent="0.45">
      <c r="A311" s="35" t="str">
        <f>'Pesquisa de preço'!A313</f>
        <v>16.30</v>
      </c>
      <c r="B311" s="36" t="str">
        <f>'Pesquisa de preço'!B313</f>
        <v>Parafuso para fixação em placas de gesso acartonado e drywall, 3,5 mm x 25 mm, cabeça trombeta, ponta agulha, em aço carbono, saco com 100 unidades.</v>
      </c>
      <c r="C311" s="35" t="str">
        <f>'Pesquisa de preço'!C313</f>
        <v>Un.</v>
      </c>
      <c r="D311" s="4">
        <f>'Pesquisa de preço'!D313</f>
        <v>5</v>
      </c>
      <c r="E311" s="4"/>
    </row>
    <row r="312" spans="1:5" ht="28.5" x14ac:dyDescent="0.45">
      <c r="A312" s="35" t="str">
        <f>'Pesquisa de preço'!A314</f>
        <v>16.31</v>
      </c>
      <c r="B312" s="36" t="str">
        <f>'Pesquisa de preço'!B314</f>
        <v>Parafuso metálico, com cabeça chata tipo philips 4,5 mm x 40 mm, caixa com 500 unidades.</v>
      </c>
      <c r="C312" s="35" t="str">
        <f>'Pesquisa de preço'!C314</f>
        <v>Un.</v>
      </c>
      <c r="D312" s="4">
        <f>'Pesquisa de preço'!D314</f>
        <v>1</v>
      </c>
      <c r="E312" s="4"/>
    </row>
    <row r="313" spans="1:5" ht="28.5" x14ac:dyDescent="0.45">
      <c r="A313" s="35" t="str">
        <f>'Pesquisa de preço'!A315</f>
        <v>16.32</v>
      </c>
      <c r="B313" s="36" t="str">
        <f>'Pesquisa de preço'!B315</f>
        <v>Parafuso metálico, com cabeça chata tipo philips 4,5mm x 30mm, caixa com 500 unidades.</v>
      </c>
      <c r="C313" s="35" t="str">
        <f>'Pesquisa de preço'!C315</f>
        <v>Un.</v>
      </c>
      <c r="D313" s="4">
        <f>'Pesquisa de preço'!D315</f>
        <v>1</v>
      </c>
      <c r="E313" s="4"/>
    </row>
    <row r="314" spans="1:5" ht="14.25" x14ac:dyDescent="0.45">
      <c r="A314" s="35" t="str">
        <f>'Pesquisa de preço'!A316</f>
        <v>16.33</v>
      </c>
      <c r="B314" s="36" t="str">
        <f>'Pesquisa de preço'!B316</f>
        <v>Rebite de repuxo em alumínio 3,2 mm x 10 mm, caixa com 1000 unidades.</v>
      </c>
      <c r="C314" s="35" t="str">
        <f>'Pesquisa de preço'!C316</f>
        <v>Un.</v>
      </c>
      <c r="D314" s="4">
        <f>'Pesquisa de preço'!D316</f>
        <v>1</v>
      </c>
      <c r="E314" s="4"/>
    </row>
    <row r="315" spans="1:5" ht="14.25" x14ac:dyDescent="0.45">
      <c r="A315" s="35" t="str">
        <f>'Pesquisa de preço'!A317</f>
        <v>16.34</v>
      </c>
      <c r="B315" s="36" t="str">
        <f>'Pesquisa de preço'!B317</f>
        <v>Rebite de repuxo em alumínio 4,8 mm x 16 mm, caixa com 1000 unidades.</v>
      </c>
      <c r="C315" s="35" t="str">
        <f>'Pesquisa de preço'!C317</f>
        <v>Un.</v>
      </c>
      <c r="D315" s="4">
        <f>'Pesquisa de preço'!D317</f>
        <v>1</v>
      </c>
      <c r="E315" s="4"/>
    </row>
    <row r="316" spans="1:5" ht="14.25" x14ac:dyDescent="0.45">
      <c r="A316" s="35" t="str">
        <f>'Pesquisa de preço'!A318</f>
        <v>16.35</v>
      </c>
      <c r="B316" s="36" t="str">
        <f>'Pesquisa de preço'!B318</f>
        <v>Solvente thinner para uso geral, galão com 5 litros.</v>
      </c>
      <c r="C316" s="35" t="str">
        <f>'Pesquisa de preço'!C318</f>
        <v>Un.</v>
      </c>
      <c r="D316" s="4">
        <f>'Pesquisa de preço'!D318</f>
        <v>3</v>
      </c>
      <c r="E316" s="4"/>
    </row>
    <row r="317" spans="1:5" ht="14.25" x14ac:dyDescent="0.45">
      <c r="A317" s="35" t="str">
        <f>'Pesquisa de preço'!A319</f>
        <v>16.36</v>
      </c>
      <c r="B317" s="36" t="str">
        <f>'Pesquisa de preço'!B319</f>
        <v>Solvente tipo aguarrás para uso geral, galão com 5 litros.</v>
      </c>
      <c r="C317" s="35" t="str">
        <f>'Pesquisa de preço'!C319</f>
        <v>Un.</v>
      </c>
      <c r="D317" s="4">
        <f>'Pesquisa de preço'!D319</f>
        <v>1</v>
      </c>
      <c r="E317" s="4"/>
    </row>
    <row r="318" spans="1:5" ht="14.25" x14ac:dyDescent="0.45">
      <c r="A318" s="35" t="str">
        <f>'Pesquisa de preço'!A320</f>
        <v>16.37</v>
      </c>
      <c r="B318" s="36" t="str">
        <f>'Pesquisa de preço'!B320</f>
        <v>Lubrificante spray anticorrosivo, sem CFC, frasco com 300 ml.</v>
      </c>
      <c r="C318" s="35" t="str">
        <f>'Pesquisa de preço'!C320</f>
        <v>Un.</v>
      </c>
      <c r="D318" s="4">
        <f>'Pesquisa de preço'!D320</f>
        <v>10</v>
      </c>
      <c r="E318" s="4"/>
    </row>
    <row r="319" spans="1:5" ht="14.25" x14ac:dyDescent="0.45">
      <c r="A319" s="35" t="str">
        <f>'Pesquisa de preço'!A321</f>
        <v>16.38</v>
      </c>
      <c r="B319" s="36" t="str">
        <f>'Pesquisa de preço'!B321</f>
        <v>Álcool etílico hidratado líquido 70%, contendo 5 litros.</v>
      </c>
      <c r="C319" s="35" t="str">
        <f>'Pesquisa de preço'!C321</f>
        <v>Un.</v>
      </c>
      <c r="D319" s="4">
        <f>'Pesquisa de preço'!D321</f>
        <v>5</v>
      </c>
      <c r="E319" s="4"/>
    </row>
    <row r="320" spans="1:5" ht="14.25" x14ac:dyDescent="0.45">
      <c r="A320" s="35" t="str">
        <f>'Pesquisa de preço'!A322</f>
        <v>16.39</v>
      </c>
      <c r="B320" s="36" t="str">
        <f>'Pesquisa de preço'!B322</f>
        <v>Limpa contato elétrico em spray, de no mínimo 300 ml.</v>
      </c>
      <c r="C320" s="35" t="str">
        <f>'Pesquisa de preço'!C322</f>
        <v>Un.</v>
      </c>
      <c r="D320" s="4">
        <f>'Pesquisa de preço'!D322</f>
        <v>2</v>
      </c>
      <c r="E320" s="4"/>
    </row>
    <row r="321" spans="1:5" ht="28.5" x14ac:dyDescent="0.45">
      <c r="A321" s="35" t="str">
        <f>'Pesquisa de preço'!A323</f>
        <v>16.40</v>
      </c>
      <c r="B321" s="36" t="str">
        <f>'Pesquisa de preço'!B323</f>
        <v>Rejunte flexível, cores diversas, para piso cerâmico, pacote com 1 kg. Referência: Weber Quartzolit (ou equivalente técnico).</v>
      </c>
      <c r="C321" s="35" t="str">
        <f>'Pesquisa de preço'!C323</f>
        <v>Un.</v>
      </c>
      <c r="D321" s="4">
        <f>'Pesquisa de preço'!D323</f>
        <v>3</v>
      </c>
      <c r="E321" s="4"/>
    </row>
    <row r="322" spans="1:5" ht="14.25" x14ac:dyDescent="0.45">
      <c r="A322" s="35" t="str">
        <f>'Pesquisa de preço'!A324</f>
        <v>16.41</v>
      </c>
      <c r="B322" s="36" t="str">
        <f>'Pesquisa de preço'!B324</f>
        <v>Cimento comum, saco com 50 kg.</v>
      </c>
      <c r="C322" s="35" t="str">
        <f>'Pesquisa de preço'!C324</f>
        <v>Un.</v>
      </c>
      <c r="D322" s="4">
        <f>'Pesquisa de preço'!D324</f>
        <v>3</v>
      </c>
      <c r="E322" s="4"/>
    </row>
    <row r="323" spans="1:5" ht="14.25" x14ac:dyDescent="0.45">
      <c r="A323" s="35" t="str">
        <f>'Pesquisa de preço'!A325</f>
        <v>16.42</v>
      </c>
      <c r="B323" s="36" t="str">
        <f>'Pesquisa de preço'!B325</f>
        <v>Gesso cola em pó, pacote com 5 kg.</v>
      </c>
      <c r="C323" s="35" t="str">
        <f>'Pesquisa de preço'!C325</f>
        <v>Un.</v>
      </c>
      <c r="D323" s="4">
        <f>'Pesquisa de preço'!D325</f>
        <v>5</v>
      </c>
      <c r="E323" s="4"/>
    </row>
    <row r="324" spans="1:5" ht="14.25" x14ac:dyDescent="0.45">
      <c r="A324" s="35" t="str">
        <f>'Pesquisa de preço'!A326</f>
        <v>16.43</v>
      </c>
      <c r="B324" s="36" t="str">
        <f>'Pesquisa de preço'!B326</f>
        <v>Gesso em pó secagem rápida, pacote com 40 kg.</v>
      </c>
      <c r="C324" s="35" t="str">
        <f>'Pesquisa de preço'!C326</f>
        <v>Un.</v>
      </c>
      <c r="D324" s="4">
        <f>'Pesquisa de preço'!D326</f>
        <v>2</v>
      </c>
      <c r="E324" s="4"/>
    </row>
    <row r="325" spans="1:5" ht="28.5" x14ac:dyDescent="0.45">
      <c r="A325" s="35" t="str">
        <f>'Pesquisa de preço'!A327</f>
        <v>16.44</v>
      </c>
      <c r="B325" s="36" t="str">
        <f>'Pesquisa de preço'!B327</f>
        <v>Fita plástica zebrada para demarcação, nas cores intercaladas de preto e amarelo, com no mínimo 70mm x 200m.</v>
      </c>
      <c r="C325" s="35" t="str">
        <f>'Pesquisa de preço'!C327</f>
        <v>Un.</v>
      </c>
      <c r="D325" s="4">
        <f>'Pesquisa de preço'!D327</f>
        <v>1</v>
      </c>
      <c r="E325" s="4"/>
    </row>
    <row r="326" spans="1:5" ht="14.25" x14ac:dyDescent="0.45">
      <c r="A326" s="35" t="str">
        <f>'Pesquisa de preço'!A328</f>
        <v>16.45</v>
      </c>
      <c r="B326" s="36" t="str">
        <f>'Pesquisa de preço'!B328</f>
        <v>Lona plástica cor preta, rolo de no mínimo 100 m x 6 m, mínimo de 120 micras.</v>
      </c>
      <c r="C326" s="35" t="str">
        <f>'Pesquisa de preço'!C328</f>
        <v>Un.</v>
      </c>
      <c r="D326" s="4">
        <f>'Pesquisa de preço'!D328</f>
        <v>1</v>
      </c>
      <c r="E326" s="4"/>
    </row>
    <row r="327" spans="1:5" ht="14.25" x14ac:dyDescent="0.45">
      <c r="A327" s="35" t="str">
        <f>'Pesquisa de preço'!A329</f>
        <v>16.46</v>
      </c>
      <c r="B327" s="36" t="str">
        <f>'Pesquisa de preço'!B329</f>
        <v>Disco de corte para aço. Medidas: 115 mm x 1 mm x 22,2 mm (4.1/2" x 3/64" x 7/8").</v>
      </c>
      <c r="C327" s="35" t="str">
        <f>'Pesquisa de preço'!C329</f>
        <v>Un.</v>
      </c>
      <c r="D327" s="4">
        <f>'Pesquisa de preço'!D329</f>
        <v>5</v>
      </c>
      <c r="E327" s="4"/>
    </row>
    <row r="328" spans="1:5" ht="14.25" x14ac:dyDescent="0.45">
      <c r="A328" s="35" t="str">
        <f>'Pesquisa de preço'!A330</f>
        <v>16.47</v>
      </c>
      <c r="B328" s="36" t="str">
        <f>'Pesquisa de preço'!B330</f>
        <v>Disco de corte diamantado para concreto 105 mm.</v>
      </c>
      <c r="C328" s="35" t="str">
        <f>'Pesquisa de preço'!C330</f>
        <v>Un.</v>
      </c>
      <c r="D328" s="4">
        <f>'Pesquisa de preço'!D330</f>
        <v>1</v>
      </c>
      <c r="E328" s="4"/>
    </row>
    <row r="329" spans="1:5" ht="14.25" x14ac:dyDescent="0.45">
      <c r="A329" s="35" t="str">
        <f>'Pesquisa de preço'!A331</f>
        <v>16.48</v>
      </c>
      <c r="B329" s="36" t="str">
        <f>'Pesquisa de preço'!B331</f>
        <v>Disco de corte para madeira 4.3/8’’ (110 mm).</v>
      </c>
      <c r="C329" s="35" t="str">
        <f>'Pesquisa de preço'!C331</f>
        <v>Un.</v>
      </c>
      <c r="D329" s="4">
        <f>'Pesquisa de preço'!D331</f>
        <v>5</v>
      </c>
      <c r="E329" s="4"/>
    </row>
    <row r="330" spans="1:5" ht="14.25" x14ac:dyDescent="0.45">
      <c r="A330" s="35" t="str">
        <f>'Pesquisa de preço'!A332</f>
        <v>16.49</v>
      </c>
      <c r="B330" s="36" t="str">
        <f>'Pesquisa de preço'!B332</f>
        <v>Broca wídia, encaixe tipo SDS Plus, diâmetro 6 mm, comprimento 160 mm.</v>
      </c>
      <c r="C330" s="35" t="str">
        <f>'Pesquisa de preço'!C332</f>
        <v>Un.</v>
      </c>
      <c r="D330" s="4">
        <f>'Pesquisa de preço'!D332</f>
        <v>10</v>
      </c>
      <c r="E330" s="4"/>
    </row>
    <row r="331" spans="1:5" ht="14.25" x14ac:dyDescent="0.45">
      <c r="A331" s="35" t="str">
        <f>'Pesquisa de preço'!A333</f>
        <v>16.50</v>
      </c>
      <c r="B331" s="36" t="str">
        <f>'Pesquisa de preço'!B333</f>
        <v>Broca wídia, encaixe tipo SDS Plus, diâmetro 8 mm, comprimento 160 mm.</v>
      </c>
      <c r="C331" s="35" t="str">
        <f>'Pesquisa de preço'!C333</f>
        <v>Un.</v>
      </c>
      <c r="D331" s="4">
        <f>'Pesquisa de preço'!D333</f>
        <v>10</v>
      </c>
      <c r="E331" s="4"/>
    </row>
    <row r="332" spans="1:5" ht="14.25" x14ac:dyDescent="0.45">
      <c r="A332" s="35" t="str">
        <f>'Pesquisa de preço'!A334</f>
        <v>16.51</v>
      </c>
      <c r="B332" s="36" t="str">
        <f>'Pesquisa de preço'!B334</f>
        <v>Broca wídia, encaixe tipo SDS Plus, diâmetro 10 mm, comprimento 160 mm.</v>
      </c>
      <c r="C332" s="35" t="str">
        <f>'Pesquisa de preço'!C334</f>
        <v>Un.</v>
      </c>
      <c r="D332" s="4">
        <f>'Pesquisa de preço'!D334</f>
        <v>5</v>
      </c>
      <c r="E332" s="4"/>
    </row>
    <row r="333" spans="1:5" ht="14.25" x14ac:dyDescent="0.45">
      <c r="A333" s="35" t="str">
        <f>'Pesquisa de preço'!A335</f>
        <v>16.52</v>
      </c>
      <c r="B333" s="36" t="str">
        <f>'Pesquisa de preço'!B335</f>
        <v>Broca wídia, encaixe tipo SDS Plus, diâmetro 12 mm, comprimento 160 mm.</v>
      </c>
      <c r="C333" s="35" t="str">
        <f>'Pesquisa de preço'!C335</f>
        <v>Un.</v>
      </c>
      <c r="D333" s="4">
        <f>'Pesquisa de preço'!D335</f>
        <v>5</v>
      </c>
      <c r="E333" s="4"/>
    </row>
    <row r="334" spans="1:5" ht="14.25" x14ac:dyDescent="0.45">
      <c r="A334" s="35" t="str">
        <f>'Pesquisa de preço'!A336</f>
        <v>16.53</v>
      </c>
      <c r="B334" s="36" t="str">
        <f>'Pesquisa de preço'!B336</f>
        <v>Ponteira 250 mm, encaixe tipo SDS Plus.</v>
      </c>
      <c r="C334" s="35" t="str">
        <f>'Pesquisa de preço'!C336</f>
        <v>Un.</v>
      </c>
      <c r="D334" s="4">
        <f>'Pesquisa de preço'!D336</f>
        <v>5</v>
      </c>
      <c r="E334" s="4"/>
    </row>
    <row r="335" spans="1:5" ht="14.25" x14ac:dyDescent="0.45">
      <c r="A335" s="35" t="str">
        <f>'Pesquisa de preço'!A337</f>
        <v>16.54</v>
      </c>
      <c r="B335" s="36" t="str">
        <f>'Pesquisa de preço'!B337</f>
        <v>Talhadeira 20 x 250 mm, encaixe tipo SDS Plus.</v>
      </c>
      <c r="C335" s="35" t="str">
        <f>'Pesquisa de preço'!C337</f>
        <v>Un.</v>
      </c>
      <c r="D335" s="4">
        <f>'Pesquisa de preço'!D337</f>
        <v>5</v>
      </c>
      <c r="E335" s="4"/>
    </row>
    <row r="336" spans="1:5" ht="14.25" x14ac:dyDescent="0.45">
      <c r="A336" s="35" t="str">
        <f>'Pesquisa de preço'!A338</f>
        <v>16.55</v>
      </c>
      <c r="B336" s="36" t="str">
        <f>'Pesquisa de preço'!B338</f>
        <v>Broca aço rápido 3 mm.</v>
      </c>
      <c r="C336" s="35" t="str">
        <f>'Pesquisa de preço'!C338</f>
        <v>Un.</v>
      </c>
      <c r="D336" s="4">
        <f>'Pesquisa de preço'!D338</f>
        <v>10</v>
      </c>
      <c r="E336" s="4"/>
    </row>
    <row r="337" spans="1:5" ht="14.25" x14ac:dyDescent="0.45">
      <c r="A337" s="35" t="str">
        <f>'Pesquisa de preço'!A339</f>
        <v>16.56</v>
      </c>
      <c r="B337" s="36" t="str">
        <f>'Pesquisa de preço'!B339</f>
        <v>Broca aço rápido 4 mm.</v>
      </c>
      <c r="C337" s="35" t="str">
        <f>'Pesquisa de preço'!C339</f>
        <v>Un.</v>
      </c>
      <c r="D337" s="4">
        <f>'Pesquisa de preço'!D339</f>
        <v>10</v>
      </c>
      <c r="E337" s="4"/>
    </row>
    <row r="338" spans="1:5" ht="14.25" x14ac:dyDescent="0.45">
      <c r="A338" s="35" t="str">
        <f>'Pesquisa de preço'!A340</f>
        <v>16.57</v>
      </c>
      <c r="B338" s="36" t="str">
        <f>'Pesquisa de preço'!B340</f>
        <v>Adesivo Instantâneo Multiuso 100 g.</v>
      </c>
      <c r="C338" s="35" t="str">
        <f>'Pesquisa de preço'!C340</f>
        <v>Un.</v>
      </c>
      <c r="D338" s="4">
        <f>'Pesquisa de preço'!D340</f>
        <v>4</v>
      </c>
      <c r="E338" s="4"/>
    </row>
    <row r="339" spans="1:5" ht="14.25" x14ac:dyDescent="0.45">
      <c r="A339" s="35" t="str">
        <f>'Pesquisa de preço'!A341</f>
        <v>16.58</v>
      </c>
      <c r="B339" s="36" t="str">
        <f>'Pesquisa de preço'!B341</f>
        <v>Trincha com cerdas de 1.1/2 polegadas.</v>
      </c>
      <c r="C339" s="35" t="str">
        <f>'Pesquisa de preço'!C341</f>
        <v>Un.</v>
      </c>
      <c r="D339" s="4">
        <f>'Pesquisa de preço'!D341</f>
        <v>5</v>
      </c>
      <c r="E339" s="4"/>
    </row>
    <row r="340" spans="1:5" ht="14.25" x14ac:dyDescent="0.45">
      <c r="A340" s="35" t="str">
        <f>'Pesquisa de preço'!A342</f>
        <v>16.59</v>
      </c>
      <c r="B340" s="36" t="str">
        <f>'Pesquisa de preço'!B342</f>
        <v>Fita crepe 48mmx50m, branca.</v>
      </c>
      <c r="C340" s="35" t="str">
        <f>'Pesquisa de preço'!C342</f>
        <v>Un.</v>
      </c>
      <c r="D340" s="4">
        <f>'Pesquisa de preço'!D342</f>
        <v>40</v>
      </c>
      <c r="E340" s="4"/>
    </row>
    <row r="341" spans="1:5" ht="14.25" x14ac:dyDescent="0.45">
      <c r="A341" s="35" t="str">
        <f>'Pesquisa de preço'!A343</f>
        <v>16.60</v>
      </c>
      <c r="B341" s="36" t="str">
        <f>'Pesquisa de preço'!B343</f>
        <v>Ponta bit phillips PH2, comprimento de 25mm e encaixe de 1/4.</v>
      </c>
      <c r="C341" s="35" t="str">
        <f>'Pesquisa de preço'!C343</f>
        <v>Un.</v>
      </c>
      <c r="D341" s="4">
        <f>'Pesquisa de preço'!D343</f>
        <v>15</v>
      </c>
      <c r="E341" s="4"/>
    </row>
    <row r="342" spans="1:5" ht="14.25" x14ac:dyDescent="0.45">
      <c r="A342" s="35" t="str">
        <f>'Pesquisa de preço'!A344</f>
        <v>16.61</v>
      </c>
      <c r="B342" s="36" t="str">
        <f>'Pesquisa de preço'!B344</f>
        <v>Arame liso recozido 18 BWG 1kg.</v>
      </c>
      <c r="C342" s="35" t="str">
        <f>'Pesquisa de preço'!C344</f>
        <v>Un.</v>
      </c>
      <c r="D342" s="4">
        <f>'Pesquisa de preço'!D344</f>
        <v>5</v>
      </c>
      <c r="E342" s="4"/>
    </row>
    <row r="343" spans="1:5" ht="14.25" x14ac:dyDescent="0.45">
      <c r="A343" s="35" t="str">
        <f>'Pesquisa de preço'!A345</f>
        <v>16.62</v>
      </c>
      <c r="B343" s="36" t="str">
        <f>'Pesquisa de preço'!B345</f>
        <v>Cola PVA branca para madeira, em frasco de 500g.</v>
      </c>
      <c r="C343" s="35" t="str">
        <f>'Pesquisa de preço'!C345</f>
        <v>Un.</v>
      </c>
      <c r="D343" s="4">
        <f>'Pesquisa de preço'!D345</f>
        <v>5</v>
      </c>
      <c r="E343" s="4"/>
    </row>
    <row r="344" spans="1:5" ht="28.5" x14ac:dyDescent="0.45">
      <c r="A344" s="35" t="str">
        <f>'Pesquisa de preço'!A346</f>
        <v>16.63</v>
      </c>
      <c r="B344" s="36" t="str">
        <f>'Pesquisa de preço'!B346</f>
        <v>Cola em bastão incolor para pistola elétrica com 11 mm de diâmetro e 30 cm de comprimento. Pacote com 1 kg.</v>
      </c>
      <c r="C344" s="35" t="str">
        <f>'Pesquisa de preço'!C346</f>
        <v>Un.</v>
      </c>
      <c r="D344" s="4">
        <f>'Pesquisa de preço'!D346</f>
        <v>10</v>
      </c>
      <c r="E344" s="4"/>
    </row>
    <row r="345" spans="1:5" ht="28.5" x14ac:dyDescent="0.45">
      <c r="A345" s="35" t="str">
        <f>'Pesquisa de preço'!A347</f>
        <v>16.64</v>
      </c>
      <c r="B345" s="36" t="str">
        <f>'Pesquisa de preço'!B347</f>
        <v>Lâmina de estilete, largura 18 mm para aplicação em estilete retrátil, pacote com 10 unidade.</v>
      </c>
      <c r="C345" s="35" t="str">
        <f>'Pesquisa de preço'!C347</f>
        <v>Un.</v>
      </c>
      <c r="D345" s="4">
        <f>'Pesquisa de preço'!D347</f>
        <v>100</v>
      </c>
      <c r="E345" s="4"/>
    </row>
    <row r="346" spans="1:5" ht="28.5" x14ac:dyDescent="0.45">
      <c r="A346" s="35" t="str">
        <f>'Pesquisa de preço'!A348</f>
        <v>16.65</v>
      </c>
      <c r="B346" s="36" t="str">
        <f>'Pesquisa de preço'!B348</f>
        <v>Lâmina de estilete, largura 25 mm para aplicação em estilete retrátil, pacote com 10 unidade.</v>
      </c>
      <c r="C346" s="35" t="str">
        <f>'Pesquisa de preço'!C348</f>
        <v>Un.</v>
      </c>
      <c r="D346" s="4">
        <f>'Pesquisa de preço'!D348</f>
        <v>100</v>
      </c>
      <c r="E346" s="4"/>
    </row>
    <row r="347" spans="1:5" ht="28.5" x14ac:dyDescent="0.45">
      <c r="A347" s="35" t="str">
        <f>'Pesquisa de preço'!A349</f>
        <v>16.66</v>
      </c>
      <c r="B347" s="36" t="str">
        <f>'Pesquisa de preço'!B349</f>
        <v>Parafuso metálico, com cabeça chata tipo philips 4,5 mm x 20 mm, caixa com 500 unidades.</v>
      </c>
      <c r="C347" s="35" t="str">
        <f>'Pesquisa de preço'!C349</f>
        <v>Un.</v>
      </c>
      <c r="D347" s="4">
        <f>'Pesquisa de preço'!D349</f>
        <v>1</v>
      </c>
      <c r="E347" s="4"/>
    </row>
    <row r="348" spans="1:5" ht="28.5" x14ac:dyDescent="0.45">
      <c r="A348" s="35" t="str">
        <f>'Pesquisa de preço'!A350</f>
        <v>16.67</v>
      </c>
      <c r="B348" s="36" t="str">
        <f>'Pesquisa de preço'!B350</f>
        <v>Parafuso metálico, com cabeça chata tipo philips 4,5 mm x 25 mm, caixa com 500 unidades.</v>
      </c>
      <c r="C348" s="35" t="str">
        <f>'Pesquisa de preço'!C350</f>
        <v>Un.</v>
      </c>
      <c r="D348" s="4">
        <f>'Pesquisa de preço'!D350</f>
        <v>2</v>
      </c>
      <c r="E348" s="4"/>
    </row>
    <row r="349" spans="1:5" ht="14.25" x14ac:dyDescent="0.45">
      <c r="A349" s="35" t="str">
        <f>'Pesquisa de preço'!A351</f>
        <v>16.68</v>
      </c>
      <c r="B349" s="36" t="str">
        <f>'Pesquisa de preço'!B351</f>
        <v>Prego sem cabeça, em aço polido, pacote com 1kg, medidas 10 x 10.</v>
      </c>
      <c r="C349" s="35" t="str">
        <f>'Pesquisa de preço'!C351</f>
        <v>Un.</v>
      </c>
      <c r="D349" s="4">
        <f>'Pesquisa de preço'!D351</f>
        <v>1</v>
      </c>
      <c r="E349" s="4"/>
    </row>
    <row r="350" spans="1:5" ht="14.25" x14ac:dyDescent="0.45">
      <c r="A350" s="35" t="str">
        <f>'Pesquisa de preço'!A352</f>
        <v>16.69</v>
      </c>
      <c r="B350" s="36" t="str">
        <f>'Pesquisa de preço'!B352</f>
        <v>Prego sem cabeça, em aço polido, pacote com 1kg, medidas 12 x 12.</v>
      </c>
      <c r="C350" s="35" t="str">
        <f>'Pesquisa de preço'!C352</f>
        <v>Un.</v>
      </c>
      <c r="D350" s="4">
        <f>'Pesquisa de preço'!D352</f>
        <v>1</v>
      </c>
      <c r="E350" s="4"/>
    </row>
    <row r="351" spans="1:5" ht="14.25" x14ac:dyDescent="0.45">
      <c r="A351" s="35" t="str">
        <f>'Pesquisa de preço'!A353</f>
        <v>16.70</v>
      </c>
      <c r="B351" s="36" t="str">
        <f>'Pesquisa de preço'!B353</f>
        <v>Prego com cabeça, aço liso, pacote com 1kg, medidas de 17 x 21.</v>
      </c>
      <c r="C351" s="35" t="str">
        <f>'Pesquisa de preço'!C353</f>
        <v>Un.</v>
      </c>
      <c r="D351" s="4">
        <f>'Pesquisa de preço'!D353</f>
        <v>1</v>
      </c>
      <c r="E351" s="4"/>
    </row>
    <row r="352" spans="1:5" ht="14.25" x14ac:dyDescent="0.45">
      <c r="A352" s="35" t="str">
        <f>'Pesquisa de preço'!A354</f>
        <v>16.71</v>
      </c>
      <c r="B352" s="36" t="str">
        <f>'Pesquisa de preço'!B354</f>
        <v>Prego com cabeça, aço liso, pacote com 1kg, medidas de 18 x 27.</v>
      </c>
      <c r="C352" s="35" t="str">
        <f>'Pesquisa de preço'!C354</f>
        <v>Un.</v>
      </c>
      <c r="D352" s="4">
        <f>'Pesquisa de preço'!D354</f>
        <v>1</v>
      </c>
      <c r="E352" s="4"/>
    </row>
    <row r="353" spans="1:5" ht="14.25" x14ac:dyDescent="0.45">
      <c r="A353" s="35" t="str">
        <f>'Pesquisa de preço'!A355</f>
        <v>16.72</v>
      </c>
      <c r="B353" s="36" t="str">
        <f>'Pesquisa de preço'!B355</f>
        <v>Terminal de cobre isolado, tipo "garfo" (forquilha) para cabo 2,5 mm².</v>
      </c>
      <c r="C353" s="35" t="str">
        <f>'Pesquisa de preço'!C355</f>
        <v>Un.</v>
      </c>
      <c r="D353" s="4">
        <f>'Pesquisa de preço'!D355</f>
        <v>100</v>
      </c>
      <c r="E353" s="4"/>
    </row>
    <row r="354" spans="1:5" ht="14.25" x14ac:dyDescent="0.45">
      <c r="A354" s="35" t="str">
        <f>'Pesquisa de preço'!A356</f>
        <v>16.73</v>
      </c>
      <c r="B354" s="36" t="str">
        <f>'Pesquisa de preço'!B356</f>
        <v>Terminal de cobre isolado, tipo "garfo" (forquilha) para cabo 4,0 mm² a 6,0 mm².</v>
      </c>
      <c r="C354" s="35" t="str">
        <f>'Pesquisa de preço'!C356</f>
        <v>Un.</v>
      </c>
      <c r="D354" s="4">
        <f>'Pesquisa de preço'!D356</f>
        <v>100</v>
      </c>
      <c r="E354" s="4"/>
    </row>
    <row r="355" spans="1:5" ht="42.75" x14ac:dyDescent="0.45">
      <c r="A355" s="35" t="str">
        <f>'Pesquisa de preço'!A357</f>
        <v>16.74</v>
      </c>
      <c r="B355" s="36" t="str">
        <f>'Pesquisa de preço'!B357</f>
        <v>Terminal pré-isolado tipo pino (agulha), cobre eletrolítico estanhado com isolação em PVC rígido retardante de chamas, seção nominal de 2,5mm², conforme ABNT NBR 5370, tensão de utilização até 750V/70°C. Referência: Intelli TPP (ou equivalente técnico).</v>
      </c>
      <c r="C355" s="35" t="str">
        <f>'Pesquisa de preço'!C357</f>
        <v>Un.</v>
      </c>
      <c r="D355" s="4">
        <f>'Pesquisa de preço'!D357</f>
        <v>100</v>
      </c>
      <c r="E355" s="4"/>
    </row>
    <row r="356" spans="1:5" ht="57" x14ac:dyDescent="0.45">
      <c r="A356" s="35" t="str">
        <f>'Pesquisa de preço'!A358</f>
        <v>16.75</v>
      </c>
      <c r="B356" s="36" t="str">
        <f>'Pesquisa de preço'!B358</f>
        <v>Terminal pré-isolado tipo pino (agulha), cobre eletrolítico estanhado com isolação em PVC rígido retardante de chamas, seção nominal de 4,0mm² a 6,0mm², conforme ABNT NBR 5370, tensão de utilização até 750V/70°C. Referência: Intelli TPP 6-12 (ou equivalente técnico).</v>
      </c>
      <c r="C356" s="35" t="str">
        <f>'Pesquisa de preço'!C358</f>
        <v>Un.</v>
      </c>
      <c r="D356" s="4">
        <f>'Pesquisa de preço'!D358</f>
        <v>100</v>
      </c>
      <c r="E356" s="4"/>
    </row>
    <row r="357" spans="1:5" ht="57" x14ac:dyDescent="0.45">
      <c r="A357" s="35" t="str">
        <f>'Pesquisa de preço'!A359</f>
        <v>16.76</v>
      </c>
      <c r="B357" s="36" t="str">
        <f>'Pesquisa de preço'!B359</f>
        <v>Terminal pré-isolado tipo ilhós (olhal) tubular simples, cobre eletrolítico estanhado com isolação em PVC rígido retardante de chamas, seção nominal de 2,5mm², conforme ABNT NBR 5370, tensão de utilização até 750V/70°C. Referência: Intelli TI (ou equivalente técnico).</v>
      </c>
      <c r="C357" s="35" t="str">
        <f>'Pesquisa de preço'!C359</f>
        <v>Un.</v>
      </c>
      <c r="D357" s="4">
        <f>'Pesquisa de preço'!D359</f>
        <v>100</v>
      </c>
      <c r="E357" s="4"/>
    </row>
    <row r="358" spans="1:5" ht="57" x14ac:dyDescent="0.45">
      <c r="A358" s="35" t="str">
        <f>'Pesquisa de preço'!A360</f>
        <v>16.77</v>
      </c>
      <c r="B358" s="36" t="str">
        <f>'Pesquisa de preço'!B360</f>
        <v>Terminal pré-isolado tipo ilhós (olhal) tubular simples, cobre eletrolítico estanhado com isolação em PVC rígido retardante de chamas, seção nominal de 4,0mm² a 6,0mm², conforme ABNT NBR 5370, tensão de utilização até 750V/70°C. Referência: Intelli TI (ou equivalente técnico).</v>
      </c>
      <c r="C358" s="35" t="str">
        <f>'Pesquisa de preço'!C360</f>
        <v>Un.</v>
      </c>
      <c r="D358" s="4">
        <f>'Pesquisa de preço'!D360</f>
        <v>100</v>
      </c>
      <c r="E358" s="4"/>
    </row>
    <row r="359" spans="1:5" ht="14.25" x14ac:dyDescent="0.45">
      <c r="A359" s="35" t="str">
        <f>'Pesquisa de preço'!A361</f>
        <v>16.78</v>
      </c>
      <c r="B359" s="36" t="str">
        <f>'Pesquisa de preço'!B361</f>
        <v>Estopa para uso geral, pacote c/ 400 g.</v>
      </c>
      <c r="C359" s="35" t="str">
        <f>'Pesquisa de preço'!C361</f>
        <v>Un.</v>
      </c>
      <c r="D359" s="4">
        <f>'Pesquisa de preço'!D361</f>
        <v>10</v>
      </c>
      <c r="E359" s="4"/>
    </row>
    <row r="360" spans="1:5" ht="14.25" x14ac:dyDescent="0.45">
      <c r="A360" s="35" t="str">
        <f>'Pesquisa de preço'!A362</f>
        <v>16.79</v>
      </c>
      <c r="B360" s="36" t="str">
        <f>'Pesquisa de preço'!B362</f>
        <v>Pano alvejado, 45 cm x 70 cm. (tipo pano de chão).</v>
      </c>
      <c r="C360" s="35" t="str">
        <f>'Pesquisa de preço'!C362</f>
        <v>Un.</v>
      </c>
      <c r="D360" s="4">
        <f>'Pesquisa de preço'!D362</f>
        <v>50</v>
      </c>
      <c r="E360" s="4"/>
    </row>
    <row r="361" spans="1:5" ht="14.25" x14ac:dyDescent="0.45">
      <c r="A361" s="35" t="str">
        <f>'Pesquisa de preço'!A363</f>
        <v>16.80</v>
      </c>
      <c r="B361" s="36" t="str">
        <f>'Pesquisa de preço'!B363</f>
        <v>Óleo Lubrificante multiúso líquido, frasco 100 ml.</v>
      </c>
      <c r="C361" s="35" t="str">
        <f>'Pesquisa de preço'!C363</f>
        <v>Un.</v>
      </c>
      <c r="D361" s="4">
        <f>'Pesquisa de preço'!D363</f>
        <v>5</v>
      </c>
      <c r="E361" s="4"/>
    </row>
    <row r="362" spans="1:5" ht="28.5" x14ac:dyDescent="0.45">
      <c r="A362" s="35" t="str">
        <f>'Pesquisa de preço'!A364</f>
        <v>16.81</v>
      </c>
      <c r="B362" s="36" t="str">
        <f>'Pesquisa de preço'!B364</f>
        <v>Lâmina para arco de serra manual (segueta) 24 dentes. Referência: Starret, Vonder (ou equivalente técnico).</v>
      </c>
      <c r="C362" s="35" t="str">
        <f>'Pesquisa de preço'!C364</f>
        <v>Un.</v>
      </c>
      <c r="D362" s="4">
        <f>'Pesquisa de preço'!D364</f>
        <v>10</v>
      </c>
      <c r="E362" s="4"/>
    </row>
    <row r="363" spans="1:5" ht="14.25" x14ac:dyDescent="0.45">
      <c r="A363" s="35" t="str">
        <f>'Pesquisa de preço'!A365</f>
        <v>16.82</v>
      </c>
      <c r="B363" s="36" t="str">
        <f>'Pesquisa de preço'!B365</f>
        <v>Terminal de encaixe fêmea pré isolado para 2,5 mm², pacote com 100 unidades.</v>
      </c>
      <c r="C363" s="35" t="str">
        <f>'Pesquisa de preço'!C365</f>
        <v>Un.</v>
      </c>
      <c r="D363" s="4">
        <f>'Pesquisa de preço'!D365</f>
        <v>1</v>
      </c>
      <c r="E363" s="4"/>
    </row>
    <row r="364" spans="1:5" ht="14.25" x14ac:dyDescent="0.45">
      <c r="A364" s="35" t="str">
        <f>'Pesquisa de preço'!A366</f>
        <v>16.83</v>
      </c>
      <c r="B364" s="36" t="str">
        <f>'Pesquisa de preço'!B366</f>
        <v>Fita PVC branca, para isolamento de tubulação de ar condicionado, 10cm x 10m.</v>
      </c>
      <c r="C364" s="35" t="str">
        <f>'Pesquisa de preço'!C366</f>
        <v>Un.</v>
      </c>
      <c r="D364" s="4">
        <f>'Pesquisa de preço'!D366</f>
        <v>20</v>
      </c>
      <c r="E364" s="4"/>
    </row>
    <row r="365" spans="1:5" ht="14.25" x14ac:dyDescent="0.45">
      <c r="A365" s="35" t="str">
        <f>'Pesquisa de preço'!A367</f>
        <v>16.84</v>
      </c>
      <c r="B365" s="36" t="str">
        <f>'Pesquisa de preço'!B367</f>
        <v>Porca Sextavada Aço 1/4".</v>
      </c>
      <c r="C365" s="35" t="str">
        <f>'Pesquisa de preço'!C367</f>
        <v>Un.</v>
      </c>
      <c r="D365" s="4">
        <f>'Pesquisa de preço'!D367</f>
        <v>100</v>
      </c>
      <c r="E365" s="4"/>
    </row>
    <row r="366" spans="1:5" ht="14.25" x14ac:dyDescent="0.45">
      <c r="A366" s="35" t="str">
        <f>'Pesquisa de preço'!A368</f>
        <v>16.85</v>
      </c>
      <c r="B366" s="36" t="str">
        <f>'Pesquisa de preço'!B368</f>
        <v>Arruela 1/4.</v>
      </c>
      <c r="C366" s="35" t="str">
        <f>'Pesquisa de preço'!C368</f>
        <v>Un.</v>
      </c>
      <c r="D366" s="4">
        <f>'Pesquisa de preço'!D368</f>
        <v>100</v>
      </c>
      <c r="E366" s="4"/>
    </row>
    <row r="367" spans="1:5" ht="42.75" x14ac:dyDescent="0.45">
      <c r="A367" s="35" t="str">
        <f>'Pesquisa de preço'!A369</f>
        <v>16.86</v>
      </c>
      <c r="B367" s="36" t="str">
        <f>'Pesquisa de preço'!B369</f>
        <v>Rolo de pintura antirespingo (sem respingo) em lã sintética, largura 9 cm, com suporte/garfo em plástico ou metal, indicado para tintas látex e acrílicas em superfícies lisas. Referência: Tigre 1375 (ou equivalente técnico).</v>
      </c>
      <c r="C367" s="35" t="str">
        <f>'Pesquisa de preço'!C369</f>
        <v>Un.</v>
      </c>
      <c r="D367" s="4">
        <f>'Pesquisa de preço'!D369</f>
        <v>10</v>
      </c>
      <c r="E367" s="4"/>
    </row>
    <row r="368" spans="1:5" ht="42.75" x14ac:dyDescent="0.45">
      <c r="A368" s="35" t="str">
        <f>'Pesquisa de preço'!A370</f>
        <v>16.87</v>
      </c>
      <c r="B368" s="36" t="str">
        <f>'Pesquisa de preço'!B370</f>
        <v>Rolo de pintura antirespingo (sem respingo) em lã sintética, largura 15 cm, com suporte/garfo em plástico ou metal, indicado para tintas látex e acrílicas em superfícies lisas. Referência: Tigre 1375 (ou equivalente técnico).</v>
      </c>
      <c r="C368" s="35" t="str">
        <f>'Pesquisa de preço'!C370</f>
        <v>Un.</v>
      </c>
      <c r="D368" s="4">
        <f>'Pesquisa de preço'!D370</f>
        <v>5</v>
      </c>
      <c r="E368" s="4"/>
    </row>
    <row r="369" spans="1:5" ht="42.75" x14ac:dyDescent="0.45">
      <c r="A369" s="35" t="str">
        <f>'Pesquisa de preço'!A371</f>
        <v>16.88</v>
      </c>
      <c r="B369" s="36" t="str">
        <f>'Pesquisa de preço'!B371</f>
        <v>Rolo de pintura em lã de carneiro, largura 15 cm, altura do pelo mínima de 13 mm, com suporte/garfo, indicado para superfícies lisas e texturizadas com tintas látex, acrílicas e epóxi. Referência: Tigre 1383 (ou equivalente técnico).</v>
      </c>
      <c r="C369" s="35" t="str">
        <f>'Pesquisa de preço'!C371</f>
        <v>Un.</v>
      </c>
      <c r="D369" s="4">
        <f>'Pesquisa de preço'!D371</f>
        <v>5</v>
      </c>
      <c r="E369" s="4"/>
    </row>
    <row r="370" spans="1:5" ht="42.75" x14ac:dyDescent="0.45">
      <c r="A370" s="35" t="str">
        <f>'Pesquisa de preço'!A372</f>
        <v>16.89</v>
      </c>
      <c r="B370" s="36" t="str">
        <f>'Pesquisa de preço'!B372</f>
        <v>Bandeja para pintura em plástico resistente a solventes, capacidade de 2,7 litros, compatível com rolos de até 23 cm, superfície ranhurada para remoção do excesso de tinta. Referência: Atlas 1523P (ou equivalente técnico).</v>
      </c>
      <c r="C370" s="35" t="str">
        <f>'Pesquisa de preço'!C372</f>
        <v>Un.</v>
      </c>
      <c r="D370" s="4">
        <f>'Pesquisa de preço'!D372</f>
        <v>2</v>
      </c>
      <c r="E370" s="4"/>
    </row>
    <row r="371" spans="1:5" ht="42.75" x14ac:dyDescent="0.45">
      <c r="A371" s="35" t="str">
        <f>'Pesquisa de preço'!A373</f>
        <v>16.90</v>
      </c>
      <c r="B371" s="36" t="str">
        <f>'Pesquisa de preço'!B373</f>
        <v>Parafuso chipboard/madeira, cabeça chata, acionamento Phillips PH2, diâmetro 4,5 mm, comprimento 60 mm, aço carbono SAE 1015/1018 com acabamento bicromatizado, caixa com 500 unidades. Referência: Ciser (ou equivalente técnico).</v>
      </c>
      <c r="C371" s="35" t="str">
        <f>'Pesquisa de preço'!C373</f>
        <v>Un.</v>
      </c>
      <c r="D371" s="4">
        <f>'Pesquisa de preço'!D373</f>
        <v>1</v>
      </c>
      <c r="E371" s="4"/>
    </row>
    <row r="372" spans="1:5" ht="57" x14ac:dyDescent="0.45">
      <c r="A372" s="35" t="str">
        <f>'Pesquisa de preço'!A374</f>
        <v>16.91</v>
      </c>
      <c r="B372" s="36" t="str">
        <f>'Pesquisa de preço'!B374</f>
        <v>Kit de terminais elétricos pré-isolados tipo ilhós (tubular simples), cobre eletrolítico estanhado com isolação em PVC/nylon retardante de chamas, cobrindo faixa de seção de 0,5mm² a 10mm², conforme ABNT NBR 5370, com no mínimo 1.200 unidades em sortimento de bitolas. Referência: Intelli TI Kit Sortido (ou equivalente técnico).</v>
      </c>
      <c r="C372" s="35" t="str">
        <f>'Pesquisa de preço'!C374</f>
        <v>Un.</v>
      </c>
      <c r="D372" s="4">
        <f>'Pesquisa de preço'!D374</f>
        <v>1</v>
      </c>
      <c r="E372" s="4"/>
    </row>
  </sheetData>
  <mergeCells count="157">
    <mergeCell ref="D369:E369"/>
    <mergeCell ref="D370:E370"/>
    <mergeCell ref="D371:E371"/>
    <mergeCell ref="D372:E372"/>
    <mergeCell ref="D360:E360"/>
    <mergeCell ref="D361:E361"/>
    <mergeCell ref="D362:E362"/>
    <mergeCell ref="D363:E363"/>
    <mergeCell ref="D364:E364"/>
    <mergeCell ref="D365:E365"/>
    <mergeCell ref="D366:E366"/>
    <mergeCell ref="D367:E367"/>
    <mergeCell ref="D368:E368"/>
    <mergeCell ref="D351:E351"/>
    <mergeCell ref="D352:E352"/>
    <mergeCell ref="D353:E353"/>
    <mergeCell ref="D354:E354"/>
    <mergeCell ref="D355:E355"/>
    <mergeCell ref="D356:E356"/>
    <mergeCell ref="D357:E357"/>
    <mergeCell ref="D358:E358"/>
    <mergeCell ref="D359:E359"/>
    <mergeCell ref="D342:E342"/>
    <mergeCell ref="D343:E343"/>
    <mergeCell ref="D344:E344"/>
    <mergeCell ref="D345:E345"/>
    <mergeCell ref="D346:E346"/>
    <mergeCell ref="D347:E347"/>
    <mergeCell ref="D348:E348"/>
    <mergeCell ref="D349:E349"/>
    <mergeCell ref="D350:E350"/>
    <mergeCell ref="D333:E333"/>
    <mergeCell ref="D334:E334"/>
    <mergeCell ref="D335:E335"/>
    <mergeCell ref="D336:E336"/>
    <mergeCell ref="D337:E337"/>
    <mergeCell ref="D338:E338"/>
    <mergeCell ref="D339:E339"/>
    <mergeCell ref="D340:E340"/>
    <mergeCell ref="D341:E341"/>
    <mergeCell ref="D324:E324"/>
    <mergeCell ref="D325:E325"/>
    <mergeCell ref="D326:E326"/>
    <mergeCell ref="D327:E327"/>
    <mergeCell ref="D328:E328"/>
    <mergeCell ref="D329:E329"/>
    <mergeCell ref="D330:E330"/>
    <mergeCell ref="D331:E331"/>
    <mergeCell ref="D332:E332"/>
    <mergeCell ref="D315:E315"/>
    <mergeCell ref="D316:E316"/>
    <mergeCell ref="D317:E317"/>
    <mergeCell ref="D318:E318"/>
    <mergeCell ref="D319:E319"/>
    <mergeCell ref="D320:E320"/>
    <mergeCell ref="D321:E321"/>
    <mergeCell ref="D322:E322"/>
    <mergeCell ref="D323:E323"/>
    <mergeCell ref="D306:E306"/>
    <mergeCell ref="D307:E307"/>
    <mergeCell ref="D308:E308"/>
    <mergeCell ref="D309:E309"/>
    <mergeCell ref="D310:E310"/>
    <mergeCell ref="D311:E311"/>
    <mergeCell ref="D312:E312"/>
    <mergeCell ref="D313:E313"/>
    <mergeCell ref="D314:E314"/>
    <mergeCell ref="D297:E297"/>
    <mergeCell ref="D298:E298"/>
    <mergeCell ref="D299:E299"/>
    <mergeCell ref="D300:E300"/>
    <mergeCell ref="D301:E301"/>
    <mergeCell ref="D302:E302"/>
    <mergeCell ref="D303:E303"/>
    <mergeCell ref="D304:E304"/>
    <mergeCell ref="D305:E305"/>
    <mergeCell ref="D288:E288"/>
    <mergeCell ref="D289:E289"/>
    <mergeCell ref="D290:E290"/>
    <mergeCell ref="D291:E291"/>
    <mergeCell ref="D292:E292"/>
    <mergeCell ref="D293:E293"/>
    <mergeCell ref="D294:E294"/>
    <mergeCell ref="D295:E295"/>
    <mergeCell ref="D296:E296"/>
    <mergeCell ref="C278:D278"/>
    <mergeCell ref="A280:E280"/>
    <mergeCell ref="D281:E281"/>
    <mergeCell ref="D282:E282"/>
    <mergeCell ref="D283:E283"/>
    <mergeCell ref="D284:E284"/>
    <mergeCell ref="D285:E285"/>
    <mergeCell ref="D286:E286"/>
    <mergeCell ref="D287:E287"/>
    <mergeCell ref="D268:E268"/>
    <mergeCell ref="D269:E269"/>
    <mergeCell ref="D270:E270"/>
    <mergeCell ref="A272:E272"/>
    <mergeCell ref="C273:D273"/>
    <mergeCell ref="C274:D274"/>
    <mergeCell ref="C275:D275"/>
    <mergeCell ref="C276:D276"/>
    <mergeCell ref="C277:D277"/>
    <mergeCell ref="D259:E259"/>
    <mergeCell ref="D260:E260"/>
    <mergeCell ref="D261:E261"/>
    <mergeCell ref="D262:E262"/>
    <mergeCell ref="D263:E263"/>
    <mergeCell ref="D264:E264"/>
    <mergeCell ref="D265:E265"/>
    <mergeCell ref="D266:E266"/>
    <mergeCell ref="D267:E267"/>
    <mergeCell ref="D250:E250"/>
    <mergeCell ref="D251:E251"/>
    <mergeCell ref="D252:E252"/>
    <mergeCell ref="D253:E253"/>
    <mergeCell ref="D254:E254"/>
    <mergeCell ref="D255:E255"/>
    <mergeCell ref="D256:E256"/>
    <mergeCell ref="D257:E257"/>
    <mergeCell ref="D258:E258"/>
    <mergeCell ref="D241:E241"/>
    <mergeCell ref="D242:E242"/>
    <mergeCell ref="D243:E243"/>
    <mergeCell ref="D244:E244"/>
    <mergeCell ref="D245:E245"/>
    <mergeCell ref="D246:E246"/>
    <mergeCell ref="D247:E247"/>
    <mergeCell ref="D248:E248"/>
    <mergeCell ref="D249:E249"/>
    <mergeCell ref="A228:E228"/>
    <mergeCell ref="A233:E233"/>
    <mergeCell ref="D234:E234"/>
    <mergeCell ref="D235:E235"/>
    <mergeCell ref="D236:E236"/>
    <mergeCell ref="D237:E237"/>
    <mergeCell ref="D238:E238"/>
    <mergeCell ref="D239:E239"/>
    <mergeCell ref="D240:E240"/>
    <mergeCell ref="A77:E77"/>
    <mergeCell ref="A102:E102"/>
    <mergeCell ref="A166:E166"/>
    <mergeCell ref="A173:E173"/>
    <mergeCell ref="A179:E179"/>
    <mergeCell ref="A193:E193"/>
    <mergeCell ref="A216:E216"/>
    <mergeCell ref="A220:E220"/>
    <mergeCell ref="A224:E224"/>
    <mergeCell ref="A1:E1"/>
    <mergeCell ref="A2:E2"/>
    <mergeCell ref="A3:E3"/>
    <mergeCell ref="A4:E4"/>
    <mergeCell ref="A5:E5"/>
    <mergeCell ref="A6:E6"/>
    <mergeCell ref="A7:E7"/>
    <mergeCell ref="A36:E36"/>
    <mergeCell ref="A62:E62"/>
  </mergeCells>
  <printOptions horizontalCentered="1"/>
  <pageMargins left="0.78749999999999998" right="0.78749999999999998" top="0.78749999999999998" bottom="0.78749999999999998" header="0.511811023622047" footer="0.511811023622047"/>
  <pageSetup paperSize="9" fitToHeight="10" pageOrder="overThenDown"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K76"/>
  <sheetViews>
    <sheetView showGridLines="0" zoomScaleNormal="100" workbookViewId="0">
      <selection activeCell="B9" activeCellId="1" sqref="A7:L8 B9"/>
    </sheetView>
  </sheetViews>
  <sheetFormatPr defaultColWidth="8.33203125" defaultRowHeight="19.899999999999999" customHeight="1" x14ac:dyDescent="0.45"/>
  <cols>
    <col min="1" max="1" width="12.73046875" style="38" customWidth="1"/>
    <col min="2" max="2" width="43.3984375" style="38" customWidth="1"/>
    <col min="3" max="3" width="15.33203125" style="38" customWidth="1"/>
    <col min="4" max="4" width="14.53125" style="38" customWidth="1"/>
    <col min="5" max="5" width="14.86328125" style="38" customWidth="1"/>
    <col min="6" max="6" width="16.265625" style="38" customWidth="1"/>
    <col min="7" max="7" width="17.265625" style="38" customWidth="1"/>
    <col min="8" max="1025" width="9.1328125" style="38" customWidth="1"/>
  </cols>
  <sheetData>
    <row r="1" spans="1:3" ht="19.899999999999999" customHeight="1" x14ac:dyDescent="0.45">
      <c r="A1" s="37" t="s">
        <v>7</v>
      </c>
      <c r="B1" s="37" t="s">
        <v>646</v>
      </c>
      <c r="C1" s="37" t="s">
        <v>647</v>
      </c>
    </row>
    <row r="2" spans="1:3" ht="19.899999999999999" customHeight="1" x14ac:dyDescent="0.45">
      <c r="A2" s="39">
        <v>1</v>
      </c>
      <c r="B2" s="40" t="s">
        <v>648</v>
      </c>
      <c r="C2" s="39">
        <v>1</v>
      </c>
    </row>
    <row r="3" spans="1:3" ht="19.899999999999999" customHeight="1" x14ac:dyDescent="0.45">
      <c r="A3" s="39">
        <v>2</v>
      </c>
      <c r="B3" s="41" t="s">
        <v>649</v>
      </c>
      <c r="C3" s="39">
        <v>1</v>
      </c>
    </row>
    <row r="4" spans="1:3" ht="19.899999999999999" customHeight="1" x14ac:dyDescent="0.45">
      <c r="A4" s="39">
        <v>3</v>
      </c>
      <c r="B4" s="41" t="s">
        <v>650</v>
      </c>
      <c r="C4" s="39">
        <v>1</v>
      </c>
    </row>
    <row r="5" spans="1:3" ht="19.899999999999999" customHeight="1" x14ac:dyDescent="0.45">
      <c r="A5" s="39">
        <v>4</v>
      </c>
      <c r="B5" s="41" t="s">
        <v>651</v>
      </c>
      <c r="C5" s="39">
        <v>1</v>
      </c>
    </row>
    <row r="6" spans="1:3" ht="19.899999999999999" customHeight="1" x14ac:dyDescent="0.45">
      <c r="A6" s="39">
        <v>5</v>
      </c>
      <c r="B6" s="41" t="s">
        <v>652</v>
      </c>
      <c r="C6" s="39">
        <v>1</v>
      </c>
    </row>
    <row r="7" spans="1:3" ht="19.899999999999999" customHeight="1" x14ac:dyDescent="0.45">
      <c r="A7" s="39">
        <v>6</v>
      </c>
      <c r="B7" s="41" t="s">
        <v>653</v>
      </c>
      <c r="C7" s="39">
        <v>2</v>
      </c>
    </row>
    <row r="8" spans="1:3" ht="19.899999999999999" customHeight="1" x14ac:dyDescent="0.45">
      <c r="A8" s="3" t="s">
        <v>654</v>
      </c>
      <c r="B8" s="3"/>
      <c r="C8" s="42">
        <f>SUM(C2:C7)</f>
        <v>7</v>
      </c>
    </row>
    <row r="9" spans="1:3" ht="14.25" x14ac:dyDescent="0.45"/>
    <row r="76" ht="14.25" x14ac:dyDescent="0.45"/>
  </sheetData>
  <mergeCells count="1">
    <mergeCell ref="A8:B8"/>
  </mergeCells>
  <printOptions horizontalCentered="1"/>
  <pageMargins left="0.78749999999999998" right="0.78749999999999998" top="0.78749999999999998" bottom="0.78749999999999998" header="0.511811023622047" footer="0.511811023622047"/>
  <pageSetup paperSize="9" pageOrder="overThenDown"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J175"/>
  <sheetViews>
    <sheetView showGridLines="0" topLeftCell="A76" zoomScaleNormal="100" workbookViewId="0">
      <selection activeCell="A76" activeCellId="1" sqref="A7:L8 A76:W76"/>
    </sheetView>
  </sheetViews>
  <sheetFormatPr defaultColWidth="8.33203125" defaultRowHeight="14.65" customHeight="1" x14ac:dyDescent="0.45"/>
  <cols>
    <col min="1" max="1" width="7.73046875" customWidth="1"/>
    <col min="2" max="2" width="51" customWidth="1"/>
    <col min="3" max="3" width="7.73046875" customWidth="1"/>
    <col min="4" max="4" width="10.265625" customWidth="1"/>
    <col min="5" max="10" width="11.53125" hidden="1" customWidth="1"/>
    <col min="11" max="11" width="12.1328125" customWidth="1"/>
    <col min="12" max="16" width="11.53125" hidden="1" customWidth="1"/>
    <col min="17" max="18" width="10.265625" customWidth="1"/>
    <col min="19" max="19" width="20.796875" customWidth="1"/>
    <col min="20" max="20" width="20.3984375" customWidth="1"/>
    <col min="21" max="21" width="17.86328125" customWidth="1"/>
    <col min="22" max="22" width="11.53125" hidden="1" customWidth="1"/>
    <col min="23" max="23" width="15.265625" customWidth="1"/>
    <col min="24" max="1025" width="12.1328125" customWidth="1"/>
  </cols>
  <sheetData>
    <row r="1" spans="1:1024" ht="16.899999999999999" customHeight="1" x14ac:dyDescent="0.45">
      <c r="A1" s="2" t="s">
        <v>655</v>
      </c>
      <c r="B1" s="2"/>
      <c r="C1" s="2"/>
      <c r="D1" s="2"/>
      <c r="E1" s="2"/>
      <c r="F1" s="2"/>
      <c r="G1" s="2"/>
      <c r="H1" s="2"/>
      <c r="I1" s="2"/>
      <c r="J1" s="2"/>
      <c r="K1" s="2"/>
      <c r="L1" s="2"/>
      <c r="M1" s="2"/>
      <c r="N1" s="2"/>
      <c r="O1" s="2"/>
      <c r="P1" s="2"/>
      <c r="Q1" s="2"/>
      <c r="R1" s="2"/>
      <c r="S1" s="2"/>
      <c r="T1" s="2"/>
      <c r="U1" s="2"/>
      <c r="V1" s="2"/>
      <c r="W1" s="2"/>
    </row>
    <row r="3" spans="1:1024" ht="14.25" x14ac:dyDescent="0.45">
      <c r="A3" s="1" t="str">
        <f>'Pesquisa de preço'!A64</f>
        <v>TABELA 3 - EQUIPAMENTOS PARA MANUTENÇÃO DE SISTEMA ELÉTRICO
(POR POSTO DE TÉCNICO EM ELETROTÉCNICA)</v>
      </c>
      <c r="B3" s="1"/>
      <c r="C3" s="1"/>
      <c r="D3" s="1"/>
      <c r="E3" s="1"/>
      <c r="F3" s="1"/>
      <c r="G3" s="1"/>
      <c r="H3" s="1"/>
      <c r="I3" s="1"/>
      <c r="J3" s="1"/>
      <c r="K3" s="1"/>
      <c r="L3" s="1"/>
      <c r="M3" s="1"/>
      <c r="N3" s="1"/>
      <c r="O3" s="1"/>
      <c r="P3" s="1"/>
      <c r="Q3" s="1"/>
      <c r="R3" s="1"/>
      <c r="S3" s="1"/>
      <c r="T3" s="1"/>
      <c r="U3" s="1"/>
      <c r="V3" s="1"/>
      <c r="W3" s="1"/>
    </row>
    <row r="4" spans="1:1024" ht="78.3" customHeight="1" x14ac:dyDescent="0.45">
      <c r="A4" s="44" t="s">
        <v>7</v>
      </c>
      <c r="B4" s="44" t="s">
        <v>8</v>
      </c>
      <c r="C4" s="44" t="s">
        <v>656</v>
      </c>
      <c r="D4" s="84" t="s">
        <v>10</v>
      </c>
      <c r="E4" s="84"/>
      <c r="F4" s="84"/>
      <c r="G4" s="84"/>
      <c r="H4" s="84"/>
      <c r="I4" s="84"/>
      <c r="J4" s="84"/>
      <c r="K4" s="44" t="s">
        <v>657</v>
      </c>
      <c r="L4" s="44" t="s">
        <v>657</v>
      </c>
      <c r="M4" s="44" t="s">
        <v>658</v>
      </c>
      <c r="N4" s="44" t="s">
        <v>659</v>
      </c>
      <c r="O4" s="44" t="s">
        <v>660</v>
      </c>
      <c r="P4" s="44" t="s">
        <v>661</v>
      </c>
      <c r="Q4" s="44" t="s">
        <v>662</v>
      </c>
      <c r="R4" s="44" t="s">
        <v>663</v>
      </c>
      <c r="S4" s="45" t="s">
        <v>664</v>
      </c>
      <c r="T4" s="45" t="s">
        <v>665</v>
      </c>
      <c r="U4" s="45" t="s">
        <v>666</v>
      </c>
      <c r="V4" s="46" t="s">
        <v>667</v>
      </c>
      <c r="W4" s="44" t="s">
        <v>668</v>
      </c>
    </row>
    <row r="5" spans="1:1024" s="38" customFormat="1" ht="28.5" x14ac:dyDescent="0.45">
      <c r="A5" s="47" t="str">
        <f>'Pesquisa de preço'!A66</f>
        <v>3.1</v>
      </c>
      <c r="B5" s="48" t="str">
        <f>'Pesquisa de preço'!B66</f>
        <v>Alicate amperímetro digital, true RMS. Referência: Minipa ET-3320A (ou equivalente técnico).</v>
      </c>
      <c r="C5" s="47" t="str">
        <f>'Pesquisa de preço'!C66</f>
        <v>Un.</v>
      </c>
      <c r="D5" s="47">
        <f>'Pesquisa de preço'!D66</f>
        <v>1</v>
      </c>
      <c r="E5" s="47"/>
      <c r="F5" s="47"/>
      <c r="G5" s="47"/>
      <c r="H5" s="47"/>
      <c r="I5" s="47"/>
      <c r="J5" s="47"/>
      <c r="K5" s="49">
        <f>'Pesquisa de preço'!E66</f>
        <v>634.06000000000006</v>
      </c>
      <c r="L5" s="49">
        <f>K5*D5</f>
        <v>634.06000000000006</v>
      </c>
      <c r="M5" s="49" t="e">
        <f>MEDIAN(J5,H5,F5)</f>
        <v>#NUM!</v>
      </c>
      <c r="N5" s="49" t="e">
        <f>M5*D5</f>
        <v>#NUM!</v>
      </c>
      <c r="O5" s="47">
        <v>36</v>
      </c>
      <c r="P5" s="50">
        <f>D5/O5</f>
        <v>2.7777777777777776E-2</v>
      </c>
      <c r="Q5" s="47">
        <f>'ANEXO 3'!E168</f>
        <v>120</v>
      </c>
      <c r="R5" s="51">
        <v>0.1</v>
      </c>
      <c r="S5" s="49">
        <f>R5*K5</f>
        <v>63.406000000000006</v>
      </c>
      <c r="T5" s="49">
        <f>ROUND(K5*0.0439,2)</f>
        <v>27.84</v>
      </c>
      <c r="U5" s="49">
        <f>ROUND((K5-S5+T5)/Q5,2)</f>
        <v>4.99</v>
      </c>
      <c r="V5" s="49">
        <f>U5*P5</f>
        <v>0.1386111111111111</v>
      </c>
      <c r="W5" s="52">
        <f>U5*D5</f>
        <v>4.99</v>
      </c>
      <c r="AMD5"/>
      <c r="AME5"/>
      <c r="AMF5"/>
      <c r="AMG5"/>
      <c r="AMH5"/>
      <c r="AMI5"/>
      <c r="AMJ5"/>
    </row>
    <row r="6" spans="1:1024" s="38" customFormat="1" ht="14.25" x14ac:dyDescent="0.45">
      <c r="A6" s="47" t="str">
        <f>'Pesquisa de preço'!A67</f>
        <v>3.2</v>
      </c>
      <c r="B6" s="48" t="str">
        <f>'Pesquisa de preço'!B67</f>
        <v>Termômetro digital infravermelho de temperatura.</v>
      </c>
      <c r="C6" s="47" t="str">
        <f>'Pesquisa de preço'!C67</f>
        <v>Un.</v>
      </c>
      <c r="D6" s="47">
        <f>'Pesquisa de preço'!D67</f>
        <v>1</v>
      </c>
      <c r="E6" s="47"/>
      <c r="F6" s="47"/>
      <c r="G6" s="47"/>
      <c r="H6" s="47"/>
      <c r="I6" s="47"/>
      <c r="J6" s="47"/>
      <c r="K6" s="49">
        <f>'Pesquisa de preço'!E67</f>
        <v>92.316666666666663</v>
      </c>
      <c r="L6" s="49"/>
      <c r="M6" s="49"/>
      <c r="N6" s="49"/>
      <c r="O6" s="47"/>
      <c r="P6" s="50"/>
      <c r="Q6" s="47">
        <f>'ANEXO 3'!E169</f>
        <v>120</v>
      </c>
      <c r="R6" s="51">
        <v>0.1</v>
      </c>
      <c r="S6" s="49">
        <f>R6*K6</f>
        <v>9.2316666666666674</v>
      </c>
      <c r="T6" s="49">
        <f>ROUND(K6*0.0439,2)</f>
        <v>4.05</v>
      </c>
      <c r="U6" s="49">
        <f>ROUND((K6-S6+T6)/Q6,2)</f>
        <v>0.73</v>
      </c>
      <c r="V6" s="49"/>
      <c r="W6" s="52">
        <f>U6*D6</f>
        <v>0.73</v>
      </c>
      <c r="AMD6"/>
      <c r="AME6"/>
      <c r="AMF6"/>
      <c r="AMG6"/>
      <c r="AMH6"/>
      <c r="AMI6"/>
      <c r="AMJ6"/>
    </row>
    <row r="7" spans="1:1024" s="38" customFormat="1" ht="14.25" x14ac:dyDescent="0.45">
      <c r="A7" s="47" t="str">
        <f>'Pesquisa de preço'!A68</f>
        <v>3.3</v>
      </c>
      <c r="B7" s="48" t="str">
        <f>'Pesquisa de preço'!B68</f>
        <v>Terrômetro digital portátil.</v>
      </c>
      <c r="C7" s="47" t="str">
        <f>'Pesquisa de preço'!C68</f>
        <v>Un.</v>
      </c>
      <c r="D7" s="47">
        <f>'Pesquisa de preço'!D68</f>
        <v>1</v>
      </c>
      <c r="E7" s="47"/>
      <c r="F7" s="47"/>
      <c r="G7" s="47"/>
      <c r="H7" s="47"/>
      <c r="I7" s="47"/>
      <c r="J7" s="47"/>
      <c r="K7" s="49">
        <f>'Pesquisa de preço'!E68</f>
        <v>1598.8133333333335</v>
      </c>
      <c r="L7" s="49"/>
      <c r="M7" s="49"/>
      <c r="N7" s="49"/>
      <c r="O7" s="47"/>
      <c r="P7" s="50"/>
      <c r="Q7" s="47">
        <f>'ANEXO 3'!E170</f>
        <v>120</v>
      </c>
      <c r="R7" s="51">
        <v>0.1</v>
      </c>
      <c r="S7" s="49">
        <f>R7*K7</f>
        <v>159.88133333333337</v>
      </c>
      <c r="T7" s="49">
        <f>ROUND(K7*0.0439,2)</f>
        <v>70.19</v>
      </c>
      <c r="U7" s="49">
        <f>ROUND((K7-S7+T7)/Q7,2)</f>
        <v>12.58</v>
      </c>
      <c r="V7" s="49"/>
      <c r="W7" s="52">
        <f>U7*D7</f>
        <v>12.58</v>
      </c>
      <c r="AMD7"/>
      <c r="AME7"/>
      <c r="AMF7"/>
      <c r="AMG7"/>
      <c r="AMH7"/>
      <c r="AMI7"/>
      <c r="AMJ7"/>
    </row>
    <row r="8" spans="1:1024" s="38" customFormat="1" ht="71.25" x14ac:dyDescent="0.45">
      <c r="A8" s="47" t="str">
        <f>'Pesquisa de preço'!A69</f>
        <v>3.4</v>
      </c>
      <c r="B8" s="48" t="str">
        <f>'Pesquisa de preço'!B69</f>
        <v>Identificador/rastreador de circuitos e disjuntores eletrônico, com transmissor e receptor, faixa de detecção compatível com instalações prediais (tensão de operação ≥ 100V AC), sinal sonoro e luminoso, acompanha acessórios de conexão. Referência: Zircon BreakerID Pro (ou equivalente técnico).</v>
      </c>
      <c r="C8" s="47" t="str">
        <f>'Pesquisa de preço'!C69</f>
        <v>Un.</v>
      </c>
      <c r="D8" s="47">
        <f>'Pesquisa de preço'!D69</f>
        <v>1</v>
      </c>
      <c r="E8" s="47"/>
      <c r="F8" s="47"/>
      <c r="G8" s="47"/>
      <c r="H8" s="47"/>
      <c r="I8" s="47"/>
      <c r="J8" s="47"/>
      <c r="K8" s="49">
        <f>'Pesquisa de preço'!E69</f>
        <v>270.64</v>
      </c>
      <c r="L8" s="49"/>
      <c r="M8" s="49"/>
      <c r="N8" s="49"/>
      <c r="O8" s="47"/>
      <c r="P8" s="50"/>
      <c r="Q8" s="47">
        <f>'ANEXO 3'!E171</f>
        <v>120</v>
      </c>
      <c r="R8" s="51">
        <v>0.1</v>
      </c>
      <c r="S8" s="49">
        <f>R8*K8</f>
        <v>27.064</v>
      </c>
      <c r="T8" s="49">
        <f>ROUND(K8*0.0439,2)</f>
        <v>11.88</v>
      </c>
      <c r="U8" s="49">
        <f>ROUND((K8-S8+T8)/Q8,2)</f>
        <v>2.13</v>
      </c>
      <c r="V8" s="49"/>
      <c r="W8" s="52">
        <f>U8*D8</f>
        <v>2.13</v>
      </c>
      <c r="AMD8"/>
      <c r="AME8"/>
      <c r="AMF8"/>
      <c r="AMG8"/>
      <c r="AMH8"/>
      <c r="AMI8"/>
      <c r="AMJ8"/>
    </row>
    <row r="9" spans="1:1024" ht="15.7" customHeight="1" x14ac:dyDescent="0.45">
      <c r="A9" s="85" t="s">
        <v>669</v>
      </c>
      <c r="B9" s="85"/>
      <c r="C9" s="85"/>
      <c r="D9" s="85"/>
      <c r="E9" s="85"/>
      <c r="F9" s="85"/>
      <c r="G9" s="85"/>
      <c r="H9" s="85"/>
      <c r="I9" s="85"/>
      <c r="J9" s="85"/>
      <c r="K9" s="85"/>
      <c r="L9" s="85"/>
      <c r="M9" s="85"/>
      <c r="N9" s="85"/>
      <c r="O9" s="85"/>
      <c r="P9" s="85"/>
      <c r="Q9" s="85"/>
      <c r="R9" s="85"/>
      <c r="S9" s="85"/>
      <c r="T9" s="85"/>
      <c r="U9" s="85"/>
      <c r="V9" s="85"/>
      <c r="W9" s="53">
        <f>SUM(W5:W8)</f>
        <v>20.43</v>
      </c>
    </row>
    <row r="10" spans="1:1024" ht="14.25" x14ac:dyDescent="0.45">
      <c r="A10" s="19"/>
      <c r="B10" s="19"/>
      <c r="C10" s="19"/>
      <c r="D10" s="19"/>
      <c r="E10" s="54"/>
      <c r="F10" s="55"/>
      <c r="G10" s="54"/>
      <c r="H10" s="55"/>
      <c r="I10" s="54"/>
      <c r="J10" s="55"/>
      <c r="K10" s="19"/>
      <c r="L10" s="56"/>
      <c r="M10" s="55"/>
      <c r="N10" s="57"/>
      <c r="O10" s="47"/>
      <c r="P10" s="58"/>
      <c r="Q10" s="19"/>
      <c r="R10" s="19"/>
      <c r="S10" s="19"/>
      <c r="T10" s="19"/>
      <c r="U10" s="19"/>
      <c r="V10" s="19"/>
      <c r="W10" s="19"/>
      <c r="Z10" s="59"/>
    </row>
    <row r="11" spans="1:1024" ht="14.25" x14ac:dyDescent="0.45">
      <c r="A11" s="1" t="str">
        <f>'Pesquisa de preço'!A86</f>
        <v>TABELA 5 - EQUIPAMENTOS PARA MANUTENÇÃO DE SISTEMA DE REDE ESTRUTURADA
(POR POSTO DE TÉCNICO EM TELECOMUNICAÇÕES)</v>
      </c>
      <c r="B11" s="1"/>
      <c r="C11" s="1"/>
      <c r="D11" s="1"/>
      <c r="E11" s="1"/>
      <c r="F11" s="1"/>
      <c r="G11" s="1"/>
      <c r="H11" s="1"/>
      <c r="I11" s="1"/>
      <c r="J11" s="1"/>
      <c r="K11" s="1"/>
      <c r="L11" s="1"/>
      <c r="M11" s="1"/>
      <c r="N11" s="1"/>
      <c r="O11" s="1"/>
      <c r="P11" s="1"/>
      <c r="Q11" s="1"/>
      <c r="R11" s="1"/>
      <c r="S11" s="1"/>
      <c r="T11" s="1"/>
      <c r="U11" s="1"/>
      <c r="V11" s="1"/>
      <c r="W11" s="1"/>
    </row>
    <row r="12" spans="1:1024" ht="78.3" customHeight="1" x14ac:dyDescent="0.45">
      <c r="A12" s="44" t="s">
        <v>7</v>
      </c>
      <c r="B12" s="44" t="s">
        <v>8</v>
      </c>
      <c r="C12" s="44" t="s">
        <v>656</v>
      </c>
      <c r="D12" s="84" t="s">
        <v>10</v>
      </c>
      <c r="E12" s="84"/>
      <c r="F12" s="84"/>
      <c r="G12" s="84"/>
      <c r="H12" s="84"/>
      <c r="I12" s="84"/>
      <c r="J12" s="84"/>
      <c r="K12" s="44" t="s">
        <v>657</v>
      </c>
      <c r="L12" s="44" t="s">
        <v>657</v>
      </c>
      <c r="M12" s="44" t="s">
        <v>658</v>
      </c>
      <c r="N12" s="44" t="s">
        <v>659</v>
      </c>
      <c r="O12" s="44" t="s">
        <v>660</v>
      </c>
      <c r="P12" s="44" t="s">
        <v>661</v>
      </c>
      <c r="Q12" s="44" t="s">
        <v>662</v>
      </c>
      <c r="R12" s="44" t="s">
        <v>663</v>
      </c>
      <c r="S12" s="45" t="s">
        <v>664</v>
      </c>
      <c r="T12" s="45" t="s">
        <v>665</v>
      </c>
      <c r="U12" s="45" t="s">
        <v>666</v>
      </c>
      <c r="V12" s="46" t="s">
        <v>667</v>
      </c>
      <c r="W12" s="44" t="s">
        <v>668</v>
      </c>
    </row>
    <row r="13" spans="1:1024" s="38" customFormat="1" ht="28.5" x14ac:dyDescent="0.45">
      <c r="A13" s="47" t="str">
        <f>'Pesquisa de preço'!A88</f>
        <v>5.1</v>
      </c>
      <c r="B13" s="48" t="str">
        <f>'Pesquisa de preço'!B88</f>
        <v>Alicate amperímetro digital, true RMS. Referência: Minipa ET-3320A (ou equivalente técnico).</v>
      </c>
      <c r="C13" s="47" t="str">
        <f>'Pesquisa de preço'!C88</f>
        <v>Un.</v>
      </c>
      <c r="D13" s="47">
        <f>'Pesquisa de preço'!D88</f>
        <v>1</v>
      </c>
      <c r="E13" s="47"/>
      <c r="F13" s="47"/>
      <c r="G13" s="47"/>
      <c r="H13" s="47"/>
      <c r="I13" s="47"/>
      <c r="J13" s="47"/>
      <c r="K13" s="49">
        <f>'Pesquisa de preço'!E88</f>
        <v>634.06000000000006</v>
      </c>
      <c r="L13" s="49">
        <f>K13*D13</f>
        <v>634.06000000000006</v>
      </c>
      <c r="M13" s="49" t="e">
        <f>MEDIAN(J13,H13,F13)</f>
        <v>#NUM!</v>
      </c>
      <c r="N13" s="49" t="e">
        <f>M13*D13</f>
        <v>#NUM!</v>
      </c>
      <c r="O13" s="47">
        <v>36</v>
      </c>
      <c r="P13" s="50">
        <f>D13/O13</f>
        <v>2.7777777777777776E-2</v>
      </c>
      <c r="Q13" s="47">
        <f>'ANEXO 3'!E175</f>
        <v>120</v>
      </c>
      <c r="R13" s="51">
        <v>0.1</v>
      </c>
      <c r="S13" s="49">
        <f>R13*K13</f>
        <v>63.406000000000006</v>
      </c>
      <c r="T13" s="49">
        <f>ROUND(K13*0.0439,2)</f>
        <v>27.84</v>
      </c>
      <c r="U13" s="49">
        <f>ROUND((K13-S13+T13)/Q13,2)</f>
        <v>4.99</v>
      </c>
      <c r="V13" s="49">
        <f>U13*P13</f>
        <v>0.1386111111111111</v>
      </c>
      <c r="W13" s="52">
        <f>U13*D13</f>
        <v>4.99</v>
      </c>
      <c r="AMD13"/>
      <c r="AME13"/>
      <c r="AMF13"/>
      <c r="AMG13"/>
      <c r="AMH13"/>
      <c r="AMI13"/>
      <c r="AMJ13"/>
    </row>
    <row r="14" spans="1:1024" ht="14.25" x14ac:dyDescent="0.45">
      <c r="A14" s="47" t="str">
        <f>'Pesquisa de preço'!A89</f>
        <v>5.2</v>
      </c>
      <c r="B14" s="48" t="str">
        <f>'Pesquisa de preço'!B89</f>
        <v>Localizador de cabos RJ-45 zumbidor Tx1500 Multitoc</v>
      </c>
      <c r="C14" s="47" t="str">
        <f>'Pesquisa de preço'!C89</f>
        <v>Un.</v>
      </c>
      <c r="D14" s="47">
        <f>'Pesquisa de preço'!D89</f>
        <v>1</v>
      </c>
      <c r="E14" s="47"/>
      <c r="F14" s="47"/>
      <c r="G14" s="47"/>
      <c r="H14" s="47"/>
      <c r="I14" s="47"/>
      <c r="J14" s="47"/>
      <c r="K14" s="49">
        <f>'Pesquisa de preço'!E89</f>
        <v>409.87000000000006</v>
      </c>
      <c r="L14" s="49">
        <f>K14*D14</f>
        <v>409.87000000000006</v>
      </c>
      <c r="M14" s="49" t="e">
        <f>MEDIAN(J14,H14,F14)</f>
        <v>#NUM!</v>
      </c>
      <c r="N14" s="49" t="e">
        <f>M14*D14</f>
        <v>#NUM!</v>
      </c>
      <c r="O14" s="47">
        <v>48</v>
      </c>
      <c r="P14" s="50">
        <f>D14/O14</f>
        <v>2.0833333333333332E-2</v>
      </c>
      <c r="Q14" s="47">
        <f>'ANEXO 3'!E176</f>
        <v>120</v>
      </c>
      <c r="R14" s="51">
        <v>0.1</v>
      </c>
      <c r="S14" s="49">
        <f>R14*K14</f>
        <v>40.987000000000009</v>
      </c>
      <c r="T14" s="49">
        <f>ROUND(K14*0.0439,2)</f>
        <v>17.989999999999998</v>
      </c>
      <c r="U14" s="49">
        <f>ROUND((K14-S14+T14)/Q14,2)</f>
        <v>3.22</v>
      </c>
      <c r="V14" s="49">
        <f>U14*P14</f>
        <v>6.7083333333333328E-2</v>
      </c>
      <c r="W14" s="52">
        <f>U14*D14</f>
        <v>3.22</v>
      </c>
    </row>
    <row r="15" spans="1:1024" ht="14.25" x14ac:dyDescent="0.45">
      <c r="A15" s="47" t="str">
        <f>'Pesquisa de preço'!A90</f>
        <v>5.3</v>
      </c>
      <c r="B15" s="48" t="str">
        <f>'Pesquisa de preço'!B90</f>
        <v>Testador de cabos MT200 modelos RJ11, RJ45, USB e BNC.</v>
      </c>
      <c r="C15" s="47" t="str">
        <f>'Pesquisa de preço'!C90</f>
        <v>Un.</v>
      </c>
      <c r="D15" s="47">
        <f>'Pesquisa de preço'!D90</f>
        <v>1</v>
      </c>
      <c r="E15" s="47"/>
      <c r="F15" s="47"/>
      <c r="G15" s="47"/>
      <c r="H15" s="47"/>
      <c r="I15" s="47"/>
      <c r="J15" s="47"/>
      <c r="K15" s="49">
        <f>'Pesquisa de preço'!E90</f>
        <v>146.24</v>
      </c>
      <c r="L15" s="49">
        <f>K15*D15</f>
        <v>146.24</v>
      </c>
      <c r="M15" s="49" t="e">
        <f>MEDIAN(J15,H15,F15)</f>
        <v>#NUM!</v>
      </c>
      <c r="N15" s="49" t="e">
        <f>M15*D15</f>
        <v>#NUM!</v>
      </c>
      <c r="O15" s="47">
        <v>48</v>
      </c>
      <c r="P15" s="50">
        <f>D15/O15</f>
        <v>2.0833333333333332E-2</v>
      </c>
      <c r="Q15" s="47">
        <f>'ANEXO 3'!E177</f>
        <v>60</v>
      </c>
      <c r="R15" s="51">
        <v>0.1</v>
      </c>
      <c r="S15" s="49">
        <f>R15*K15</f>
        <v>14.624000000000002</v>
      </c>
      <c r="T15" s="49">
        <f>ROUND(K15*0.0439,2)</f>
        <v>6.42</v>
      </c>
      <c r="U15" s="49">
        <f>ROUND((K15-S15+T15)/Q15,2)</f>
        <v>2.2999999999999998</v>
      </c>
      <c r="V15" s="49">
        <f>U15*P15</f>
        <v>4.7916666666666663E-2</v>
      </c>
      <c r="W15" s="52">
        <f>U15*D15</f>
        <v>2.2999999999999998</v>
      </c>
    </row>
    <row r="16" spans="1:1024" ht="15.7" customHeight="1" x14ac:dyDescent="0.45">
      <c r="A16" s="85" t="s">
        <v>669</v>
      </c>
      <c r="B16" s="85"/>
      <c r="C16" s="85"/>
      <c r="D16" s="85"/>
      <c r="E16" s="85"/>
      <c r="F16" s="85"/>
      <c r="G16" s="85"/>
      <c r="H16" s="85"/>
      <c r="I16" s="85"/>
      <c r="J16" s="85"/>
      <c r="K16" s="85"/>
      <c r="L16" s="85"/>
      <c r="M16" s="85"/>
      <c r="N16" s="85"/>
      <c r="O16" s="85"/>
      <c r="P16" s="85"/>
      <c r="Q16" s="85"/>
      <c r="R16" s="85"/>
      <c r="S16" s="85"/>
      <c r="T16" s="85"/>
      <c r="U16" s="85"/>
      <c r="V16" s="85"/>
      <c r="W16" s="53">
        <f>SUM(W13:W15)</f>
        <v>10.510000000000002</v>
      </c>
    </row>
    <row r="17" spans="1:1024" ht="14.25" x14ac:dyDescent="0.45">
      <c r="A17" s="19"/>
      <c r="B17" s="19"/>
      <c r="C17" s="19"/>
      <c r="D17" s="19"/>
      <c r="E17" s="19"/>
      <c r="F17" s="19"/>
      <c r="G17" s="19"/>
      <c r="H17" s="19"/>
      <c r="I17" s="19"/>
      <c r="J17" s="19"/>
      <c r="K17" s="19"/>
      <c r="L17" s="19"/>
      <c r="M17" s="19"/>
      <c r="N17" s="19"/>
      <c r="O17" s="19"/>
      <c r="P17" s="19"/>
      <c r="Q17" s="19"/>
      <c r="R17" s="19"/>
      <c r="S17" s="19"/>
      <c r="T17" s="19"/>
      <c r="U17" s="19"/>
      <c r="V17" s="19"/>
      <c r="W17" s="19"/>
    </row>
    <row r="18" spans="1:1024" ht="14.25" x14ac:dyDescent="0.45">
      <c r="A18" s="1" t="str">
        <f>'Pesquisa de preço'!A117</f>
        <v>TABELA 7 - EQUIPAMENTOS PARA MANUTENÇÃO DE SISTEMA DE CLIMATIZAÇÃO
(POR POSTO DE MECÂNICO DE REFRIGERAÇÃO)</v>
      </c>
      <c r="B18" s="1"/>
      <c r="C18" s="1"/>
      <c r="D18" s="1"/>
      <c r="E18" s="1"/>
      <c r="F18" s="1"/>
      <c r="G18" s="1"/>
      <c r="H18" s="1"/>
      <c r="I18" s="1"/>
      <c r="J18" s="1"/>
      <c r="K18" s="1"/>
      <c r="L18" s="1"/>
      <c r="M18" s="1"/>
      <c r="N18" s="1"/>
      <c r="O18" s="1"/>
      <c r="P18" s="1"/>
      <c r="Q18" s="1"/>
      <c r="R18" s="1"/>
      <c r="S18" s="1"/>
      <c r="T18" s="1"/>
      <c r="U18" s="1"/>
      <c r="V18" s="1"/>
      <c r="W18" s="1"/>
    </row>
    <row r="19" spans="1:1024" ht="78.3" customHeight="1" x14ac:dyDescent="0.45">
      <c r="A19" s="44" t="s">
        <v>7</v>
      </c>
      <c r="B19" s="44" t="s">
        <v>8</v>
      </c>
      <c r="C19" s="44" t="s">
        <v>656</v>
      </c>
      <c r="D19" s="84" t="s">
        <v>10</v>
      </c>
      <c r="E19" s="84"/>
      <c r="F19" s="84"/>
      <c r="G19" s="84"/>
      <c r="H19" s="84"/>
      <c r="I19" s="84"/>
      <c r="J19" s="84"/>
      <c r="K19" s="44" t="s">
        <v>657</v>
      </c>
      <c r="L19" s="44" t="s">
        <v>657</v>
      </c>
      <c r="M19" s="44" t="s">
        <v>658</v>
      </c>
      <c r="N19" s="44" t="s">
        <v>659</v>
      </c>
      <c r="O19" s="44" t="s">
        <v>660</v>
      </c>
      <c r="P19" s="44" t="s">
        <v>661</v>
      </c>
      <c r="Q19" s="44" t="s">
        <v>662</v>
      </c>
      <c r="R19" s="44" t="s">
        <v>663</v>
      </c>
      <c r="S19" s="45" t="s">
        <v>664</v>
      </c>
      <c r="T19" s="45" t="s">
        <v>665</v>
      </c>
      <c r="U19" s="45" t="s">
        <v>666</v>
      </c>
      <c r="V19" s="46" t="s">
        <v>667</v>
      </c>
      <c r="W19" s="44" t="s">
        <v>668</v>
      </c>
    </row>
    <row r="20" spans="1:1024" s="38" customFormat="1" ht="14.25" x14ac:dyDescent="0.45">
      <c r="A20" s="47" t="str">
        <f>'Pesquisa de preço'!A119</f>
        <v>7.1</v>
      </c>
      <c r="B20" s="48" t="str">
        <f>'Pesquisa de preço'!B119</f>
        <v>Balança digital para gás refrigerante.</v>
      </c>
      <c r="C20" s="47" t="str">
        <f>'Pesquisa de preço'!C119</f>
        <v>Un.</v>
      </c>
      <c r="D20" s="47">
        <f>'Pesquisa de preço'!D119</f>
        <v>1</v>
      </c>
      <c r="E20" s="47"/>
      <c r="F20" s="47"/>
      <c r="G20" s="47"/>
      <c r="H20" s="47"/>
      <c r="I20" s="47"/>
      <c r="J20" s="47"/>
      <c r="K20" s="49">
        <f>'Pesquisa de preço'!E119</f>
        <v>598.99</v>
      </c>
      <c r="L20" s="49">
        <f t="shared" ref="L20:L27" si="0">K20*D20</f>
        <v>598.99</v>
      </c>
      <c r="M20" s="49" t="e">
        <f t="shared" ref="M20:M27" si="1">MEDIAN(J20,H20,F20)</f>
        <v>#NUM!</v>
      </c>
      <c r="N20" s="49" t="e">
        <f t="shared" ref="N20:N27" si="2">M20*D20</f>
        <v>#NUM!</v>
      </c>
      <c r="O20" s="47">
        <v>36</v>
      </c>
      <c r="P20" s="50">
        <f t="shared" ref="P20:P27" si="3">D20/O20</f>
        <v>2.7777777777777776E-2</v>
      </c>
      <c r="Q20" s="47">
        <f>'ANEXO 3'!E181</f>
        <v>120</v>
      </c>
      <c r="R20" s="51">
        <v>0.1</v>
      </c>
      <c r="S20" s="49">
        <f t="shared" ref="S20:S30" si="4">R20*K20</f>
        <v>59.899000000000001</v>
      </c>
      <c r="T20" s="49">
        <f t="shared" ref="T20:T30" si="5">ROUND(K20*0.0439,2)</f>
        <v>26.3</v>
      </c>
      <c r="U20" s="49">
        <f t="shared" ref="U20:U30" si="6">ROUND((K20-S20+T20)/Q20,2)</f>
        <v>4.71</v>
      </c>
      <c r="V20" s="49">
        <f t="shared" ref="V20:V27" si="7">U20*P20</f>
        <v>0.13083333333333333</v>
      </c>
      <c r="W20" s="52">
        <f t="shared" ref="W20:W30" si="8">U20*D20</f>
        <v>4.71</v>
      </c>
      <c r="AMD20"/>
      <c r="AME20"/>
      <c r="AMF20"/>
      <c r="AMG20"/>
      <c r="AMH20"/>
      <c r="AMI20"/>
      <c r="AMJ20"/>
    </row>
    <row r="21" spans="1:1024" s="38" customFormat="1" ht="14.25" x14ac:dyDescent="0.45">
      <c r="A21" s="47" t="str">
        <f>'Pesquisa de preço'!A120</f>
        <v>7.2</v>
      </c>
      <c r="B21" s="48" t="str">
        <f>'Pesquisa de preço'!B120</f>
        <v>Cilindro para nitrogênio 7L (1m³).</v>
      </c>
      <c r="C21" s="47" t="str">
        <f>'Pesquisa de preço'!C120</f>
        <v>Un.</v>
      </c>
      <c r="D21" s="47">
        <f>'Pesquisa de preço'!D120</f>
        <v>1</v>
      </c>
      <c r="E21" s="47"/>
      <c r="F21" s="47"/>
      <c r="G21" s="47"/>
      <c r="H21" s="47"/>
      <c r="I21" s="47"/>
      <c r="J21" s="47"/>
      <c r="K21" s="49">
        <f>'Pesquisa de preço'!E120</f>
        <v>2230</v>
      </c>
      <c r="L21" s="49">
        <f t="shared" si="0"/>
        <v>2230</v>
      </c>
      <c r="M21" s="49" t="e">
        <f t="shared" si="1"/>
        <v>#NUM!</v>
      </c>
      <c r="N21" s="49" t="e">
        <f t="shared" si="2"/>
        <v>#NUM!</v>
      </c>
      <c r="O21" s="47">
        <v>36</v>
      </c>
      <c r="P21" s="50">
        <f t="shared" si="3"/>
        <v>2.7777777777777776E-2</v>
      </c>
      <c r="Q21" s="47">
        <f>'ANEXO 3'!E182</f>
        <v>120</v>
      </c>
      <c r="R21" s="51">
        <v>0.1</v>
      </c>
      <c r="S21" s="49">
        <f t="shared" si="4"/>
        <v>223</v>
      </c>
      <c r="T21" s="49">
        <f t="shared" si="5"/>
        <v>97.9</v>
      </c>
      <c r="U21" s="49">
        <f t="shared" si="6"/>
        <v>17.54</v>
      </c>
      <c r="V21" s="49">
        <f t="shared" si="7"/>
        <v>0.48722222222222217</v>
      </c>
      <c r="W21" s="52">
        <f t="shared" si="8"/>
        <v>17.54</v>
      </c>
      <c r="AMD21"/>
      <c r="AME21"/>
      <c r="AMF21"/>
      <c r="AMG21"/>
      <c r="AMH21"/>
      <c r="AMI21"/>
      <c r="AMJ21"/>
    </row>
    <row r="22" spans="1:1024" s="38" customFormat="1" ht="28.5" x14ac:dyDescent="0.45">
      <c r="A22" s="47" t="str">
        <f>'Pesquisa de preço'!A121</f>
        <v>7.3</v>
      </c>
      <c r="B22" s="48" t="str">
        <f>'Pesquisa de preço'!B121</f>
        <v>Alicate amperímetro digital, true RMS. Referência: Minipa ET-3320A (ou equivalente técnico).</v>
      </c>
      <c r="C22" s="47" t="str">
        <f>'Pesquisa de preço'!C121</f>
        <v>Un.</v>
      </c>
      <c r="D22" s="47">
        <f>'Pesquisa de preço'!D121</f>
        <v>1</v>
      </c>
      <c r="E22" s="47"/>
      <c r="F22" s="47"/>
      <c r="G22" s="47"/>
      <c r="H22" s="47"/>
      <c r="I22" s="47"/>
      <c r="J22" s="47"/>
      <c r="K22" s="49">
        <f>'Pesquisa de preço'!E121</f>
        <v>634.06000000000006</v>
      </c>
      <c r="L22" s="49">
        <f t="shared" si="0"/>
        <v>634.06000000000006</v>
      </c>
      <c r="M22" s="49" t="e">
        <f t="shared" si="1"/>
        <v>#NUM!</v>
      </c>
      <c r="N22" s="49" t="e">
        <f t="shared" si="2"/>
        <v>#NUM!</v>
      </c>
      <c r="O22" s="47">
        <v>36</v>
      </c>
      <c r="P22" s="50">
        <f t="shared" si="3"/>
        <v>2.7777777777777776E-2</v>
      </c>
      <c r="Q22" s="47">
        <f>'ANEXO 3'!E183</f>
        <v>120</v>
      </c>
      <c r="R22" s="51">
        <v>0.1</v>
      </c>
      <c r="S22" s="49">
        <f t="shared" si="4"/>
        <v>63.406000000000006</v>
      </c>
      <c r="T22" s="49">
        <f t="shared" si="5"/>
        <v>27.84</v>
      </c>
      <c r="U22" s="49">
        <f t="shared" si="6"/>
        <v>4.99</v>
      </c>
      <c r="V22" s="49">
        <f t="shared" si="7"/>
        <v>0.1386111111111111</v>
      </c>
      <c r="W22" s="52">
        <f t="shared" si="8"/>
        <v>4.99</v>
      </c>
      <c r="AMD22"/>
      <c r="AME22"/>
      <c r="AMF22"/>
      <c r="AMG22"/>
      <c r="AMH22"/>
      <c r="AMI22"/>
      <c r="AMJ22"/>
    </row>
    <row r="23" spans="1:1024" s="38" customFormat="1" ht="28.5" x14ac:dyDescent="0.45">
      <c r="A23" s="47" t="str">
        <f>'Pesquisa de preço'!A122</f>
        <v>7.4</v>
      </c>
      <c r="B23" s="48" t="str">
        <f>'Pesquisa de preço'!B122</f>
        <v>Vacuômetro digital. Referência: TESTO 552 (ou equivalente técnico).</v>
      </c>
      <c r="C23" s="47" t="str">
        <f>'Pesquisa de preço'!C122</f>
        <v>Un.</v>
      </c>
      <c r="D23" s="47">
        <f>'Pesquisa de preço'!D122</f>
        <v>1</v>
      </c>
      <c r="E23" s="47"/>
      <c r="F23" s="47"/>
      <c r="G23" s="47"/>
      <c r="H23" s="47"/>
      <c r="I23" s="47"/>
      <c r="J23" s="47"/>
      <c r="K23" s="49">
        <f>'Pesquisa de preço'!E122</f>
        <v>1244.5633333333333</v>
      </c>
      <c r="L23" s="49">
        <f t="shared" si="0"/>
        <v>1244.5633333333333</v>
      </c>
      <c r="M23" s="49" t="e">
        <f t="shared" si="1"/>
        <v>#NUM!</v>
      </c>
      <c r="N23" s="49" t="e">
        <f t="shared" si="2"/>
        <v>#NUM!</v>
      </c>
      <c r="O23" s="47">
        <v>48</v>
      </c>
      <c r="P23" s="50">
        <f t="shared" si="3"/>
        <v>2.0833333333333332E-2</v>
      </c>
      <c r="Q23" s="47">
        <f>'ANEXO 3'!E184</f>
        <v>120</v>
      </c>
      <c r="R23" s="51">
        <v>0.1</v>
      </c>
      <c r="S23" s="49">
        <f t="shared" si="4"/>
        <v>124.45633333333333</v>
      </c>
      <c r="T23" s="49">
        <f t="shared" si="5"/>
        <v>54.64</v>
      </c>
      <c r="U23" s="49">
        <f t="shared" si="6"/>
        <v>9.7899999999999991</v>
      </c>
      <c r="V23" s="49">
        <f t="shared" si="7"/>
        <v>0.2039583333333333</v>
      </c>
      <c r="W23" s="52">
        <f t="shared" si="8"/>
        <v>9.7899999999999991</v>
      </c>
      <c r="AMD23"/>
      <c r="AME23"/>
      <c r="AMF23"/>
      <c r="AMG23"/>
      <c r="AMH23"/>
      <c r="AMI23"/>
      <c r="AMJ23"/>
    </row>
    <row r="24" spans="1:1024" ht="42.75" x14ac:dyDescent="0.45">
      <c r="A24" s="47" t="str">
        <f>'Pesquisa de preço'!A123</f>
        <v>7.5</v>
      </c>
      <c r="B24" s="48" t="str">
        <f>'Pesquisa de preço'!B123</f>
        <v>Kit para limpeza de ar condicionado split, 16L, com pulverizador e coletor de resíduos. Referência: GBMAK CLEAN (ou equivalente técnico).</v>
      </c>
      <c r="C24" s="47" t="str">
        <f>'Pesquisa de preço'!C123</f>
        <v>Un.</v>
      </c>
      <c r="D24" s="47">
        <f>'Pesquisa de preço'!D123</f>
        <v>1</v>
      </c>
      <c r="E24" s="47"/>
      <c r="F24" s="47"/>
      <c r="G24" s="47"/>
      <c r="H24" s="47"/>
      <c r="I24" s="47"/>
      <c r="J24" s="47"/>
      <c r="K24" s="49">
        <f>'Pesquisa de preço'!E123</f>
        <v>1536.2366666666667</v>
      </c>
      <c r="L24" s="60">
        <f t="shared" si="0"/>
        <v>1536.2366666666667</v>
      </c>
      <c r="M24" s="60" t="e">
        <f t="shared" si="1"/>
        <v>#NUM!</v>
      </c>
      <c r="N24" s="60" t="e">
        <f t="shared" si="2"/>
        <v>#NUM!</v>
      </c>
      <c r="O24" s="47">
        <v>36</v>
      </c>
      <c r="P24" s="50">
        <f t="shared" si="3"/>
        <v>2.7777777777777776E-2</v>
      </c>
      <c r="Q24" s="47">
        <f>'ANEXO 3'!E185</f>
        <v>36</v>
      </c>
      <c r="R24" s="51">
        <v>0.1</v>
      </c>
      <c r="S24" s="49">
        <f t="shared" si="4"/>
        <v>153.62366666666668</v>
      </c>
      <c r="T24" s="49">
        <f t="shared" si="5"/>
        <v>67.44</v>
      </c>
      <c r="U24" s="49">
        <f t="shared" si="6"/>
        <v>40.28</v>
      </c>
      <c r="V24" s="49">
        <f t="shared" si="7"/>
        <v>1.1188888888888888</v>
      </c>
      <c r="W24" s="52">
        <f t="shared" si="8"/>
        <v>40.28</v>
      </c>
      <c r="X24" s="61"/>
    </row>
    <row r="25" spans="1:1024" ht="14.25" x14ac:dyDescent="0.45">
      <c r="A25" s="47" t="str">
        <f>'Pesquisa de preço'!A124</f>
        <v>7.6</v>
      </c>
      <c r="B25" s="48" t="str">
        <f>'Pesquisa de preço'!B124</f>
        <v>Termômetro digital infravermelho de temperatura.</v>
      </c>
      <c r="C25" s="47" t="str">
        <f>'Pesquisa de preço'!C124</f>
        <v>Un.</v>
      </c>
      <c r="D25" s="47">
        <f>'Pesquisa de preço'!D124</f>
        <v>1</v>
      </c>
      <c r="E25" s="47"/>
      <c r="F25" s="47"/>
      <c r="G25" s="47"/>
      <c r="H25" s="47"/>
      <c r="I25" s="47"/>
      <c r="J25" s="47"/>
      <c r="K25" s="49">
        <f>'Pesquisa de preço'!E124</f>
        <v>92.316666666666663</v>
      </c>
      <c r="L25" s="49">
        <f t="shared" si="0"/>
        <v>92.316666666666663</v>
      </c>
      <c r="M25" s="49" t="e">
        <f t="shared" si="1"/>
        <v>#NUM!</v>
      </c>
      <c r="N25" s="49" t="e">
        <f t="shared" si="2"/>
        <v>#NUM!</v>
      </c>
      <c r="O25" s="47">
        <v>36</v>
      </c>
      <c r="P25" s="50">
        <f t="shared" si="3"/>
        <v>2.7777777777777776E-2</v>
      </c>
      <c r="Q25" s="47">
        <f>'ANEXO 3'!E186</f>
        <v>120</v>
      </c>
      <c r="R25" s="51">
        <v>0.1</v>
      </c>
      <c r="S25" s="49">
        <f t="shared" si="4"/>
        <v>9.2316666666666674</v>
      </c>
      <c r="T25" s="49">
        <f t="shared" si="5"/>
        <v>4.05</v>
      </c>
      <c r="U25" s="49">
        <f t="shared" si="6"/>
        <v>0.73</v>
      </c>
      <c r="V25" s="49">
        <f t="shared" si="7"/>
        <v>2.0277777777777777E-2</v>
      </c>
      <c r="W25" s="52">
        <f t="shared" si="8"/>
        <v>0.73</v>
      </c>
    </row>
    <row r="26" spans="1:1024" ht="85.5" x14ac:dyDescent="0.45">
      <c r="A26" s="47" t="str">
        <f>'Pesquisa de preço'!A125</f>
        <v>7.7</v>
      </c>
      <c r="B26" s="48" t="str">
        <f>'Pesquisa de preço'!B125</f>
        <v>Bomba lavadora de pressão para limpeza de ar condicionado split, potência mínima de 80W, pressão de trabalho de 0,4 a 1,0 MPa (58 a 145 PSI), vazão mínima de 4 L/min, funcionamento automático, bivolt, com mangueira de no mínimo 5 metros. Referência: EOS PCW-4S (ou equivalente técnico).</v>
      </c>
      <c r="C26" s="47" t="str">
        <f>'Pesquisa de preço'!C125</f>
        <v>Un.</v>
      </c>
      <c r="D26" s="47">
        <f>'Pesquisa de preço'!D125</f>
        <v>1</v>
      </c>
      <c r="E26" s="47"/>
      <c r="F26" s="47"/>
      <c r="G26" s="47"/>
      <c r="H26" s="47"/>
      <c r="I26" s="47"/>
      <c r="J26" s="47"/>
      <c r="K26" s="49">
        <f>'Pesquisa de preço'!E125</f>
        <v>906.63333333333333</v>
      </c>
      <c r="L26" s="49">
        <f t="shared" si="0"/>
        <v>906.63333333333333</v>
      </c>
      <c r="M26" s="49" t="e">
        <f t="shared" si="1"/>
        <v>#NUM!</v>
      </c>
      <c r="N26" s="49" t="e">
        <f t="shared" si="2"/>
        <v>#NUM!</v>
      </c>
      <c r="O26" s="47">
        <v>48</v>
      </c>
      <c r="P26" s="50">
        <f t="shared" si="3"/>
        <v>2.0833333333333332E-2</v>
      </c>
      <c r="Q26" s="47">
        <f>'ANEXO 3'!E187</f>
        <v>60</v>
      </c>
      <c r="R26" s="51">
        <v>0.1</v>
      </c>
      <c r="S26" s="49">
        <f t="shared" si="4"/>
        <v>90.663333333333341</v>
      </c>
      <c r="T26" s="49">
        <f t="shared" si="5"/>
        <v>39.799999999999997</v>
      </c>
      <c r="U26" s="49">
        <f t="shared" si="6"/>
        <v>14.26</v>
      </c>
      <c r="V26" s="49">
        <f t="shared" si="7"/>
        <v>0.29708333333333331</v>
      </c>
      <c r="W26" s="52">
        <f t="shared" si="8"/>
        <v>14.26</v>
      </c>
    </row>
    <row r="27" spans="1:1024" ht="71.25" x14ac:dyDescent="0.45">
      <c r="A27" s="47" t="str">
        <f>'Pesquisa de preço'!A126</f>
        <v>7.8</v>
      </c>
      <c r="B27" s="48" t="str">
        <f>'Pesquisa de preço'!B126</f>
        <v>Bomba de vácuo para sistemas de refrigeração e ar condicionado, duplo estágio, capacidade mínima de 12 CFM, tensão bivolt (110/220V), vácuo final de até 15 mícrons, com óleo lubrificante incluso. Referência: EOS 12CFM Duplo Estágio (ou equivalente técnico).</v>
      </c>
      <c r="C27" s="47" t="str">
        <f>'Pesquisa de preço'!C126</f>
        <v>Un.</v>
      </c>
      <c r="D27" s="47">
        <f>'Pesquisa de preço'!D126</f>
        <v>1</v>
      </c>
      <c r="E27" s="47"/>
      <c r="F27" s="47"/>
      <c r="G27" s="47"/>
      <c r="H27" s="47"/>
      <c r="I27" s="47"/>
      <c r="J27" s="47"/>
      <c r="K27" s="49">
        <f>'Pesquisa de preço'!E126</f>
        <v>1336.66</v>
      </c>
      <c r="L27" s="49">
        <f t="shared" si="0"/>
        <v>1336.66</v>
      </c>
      <c r="M27" s="49" t="e">
        <f t="shared" si="1"/>
        <v>#NUM!</v>
      </c>
      <c r="N27" s="49" t="e">
        <f t="shared" si="2"/>
        <v>#NUM!</v>
      </c>
      <c r="O27" s="47">
        <v>36</v>
      </c>
      <c r="P27" s="50">
        <f t="shared" si="3"/>
        <v>2.7777777777777776E-2</v>
      </c>
      <c r="Q27" s="47">
        <f>'ANEXO 3'!E188</f>
        <v>120</v>
      </c>
      <c r="R27" s="51">
        <v>0.1</v>
      </c>
      <c r="S27" s="49">
        <f t="shared" si="4"/>
        <v>133.66600000000003</v>
      </c>
      <c r="T27" s="49">
        <f t="shared" si="5"/>
        <v>58.68</v>
      </c>
      <c r="U27" s="49">
        <f t="shared" si="6"/>
        <v>10.51</v>
      </c>
      <c r="V27" s="49">
        <f t="shared" si="7"/>
        <v>0.2919444444444444</v>
      </c>
      <c r="W27" s="52">
        <f t="shared" si="8"/>
        <v>10.51</v>
      </c>
    </row>
    <row r="28" spans="1:1024" ht="57" x14ac:dyDescent="0.45">
      <c r="A28" s="47" t="str">
        <f>'Pesquisa de preço'!A127</f>
        <v>7.9</v>
      </c>
      <c r="B28" s="48" t="str">
        <f>'Pesquisa de preço'!B127</f>
        <v>Válvula otimizadora de vácuo, com removedor de núcleo, para conexões 1/4” e 5/16”, com adaptador para 3/8” para mangueira de vácuo. Referência: Suryha (ou equivalente técnico).</v>
      </c>
      <c r="C28" s="47" t="str">
        <f>'Pesquisa de preço'!C127</f>
        <v>Un.</v>
      </c>
      <c r="D28" s="47">
        <f>'Pesquisa de preço'!D127</f>
        <v>1</v>
      </c>
      <c r="E28" s="47"/>
      <c r="F28" s="47"/>
      <c r="G28" s="47"/>
      <c r="H28" s="47"/>
      <c r="I28" s="47"/>
      <c r="J28" s="47"/>
      <c r="K28" s="49">
        <f>'Pesquisa de preço'!E127</f>
        <v>529.84333333333336</v>
      </c>
      <c r="L28" s="49"/>
      <c r="M28" s="49"/>
      <c r="N28" s="49"/>
      <c r="O28" s="47"/>
      <c r="P28" s="50"/>
      <c r="Q28" s="47">
        <f>'ANEXO 3'!E189</f>
        <v>60</v>
      </c>
      <c r="R28" s="51">
        <v>0.1</v>
      </c>
      <c r="S28" s="49">
        <f t="shared" si="4"/>
        <v>52.984333333333339</v>
      </c>
      <c r="T28" s="49">
        <f t="shared" si="5"/>
        <v>23.26</v>
      </c>
      <c r="U28" s="49">
        <f t="shared" si="6"/>
        <v>8.34</v>
      </c>
      <c r="V28" s="49"/>
      <c r="W28" s="52">
        <f t="shared" si="8"/>
        <v>8.34</v>
      </c>
    </row>
    <row r="29" spans="1:1024" ht="28.5" x14ac:dyDescent="0.45">
      <c r="A29" s="47" t="str">
        <f>'Pesquisa de preço'!A128</f>
        <v>7.10</v>
      </c>
      <c r="B29" s="48" t="str">
        <f>'Pesquisa de preço'!B128</f>
        <v>Mangueira de vácuo reforçada para equipamentos de refrigeração.</v>
      </c>
      <c r="C29" s="47" t="str">
        <f>'Pesquisa de preço'!C128</f>
        <v>Un.</v>
      </c>
      <c r="D29" s="47">
        <f>'Pesquisa de preço'!D128</f>
        <v>1</v>
      </c>
      <c r="E29" s="47"/>
      <c r="F29" s="47"/>
      <c r="G29" s="47"/>
      <c r="H29" s="47"/>
      <c r="I29" s="47"/>
      <c r="J29" s="47"/>
      <c r="K29" s="49">
        <f>'Pesquisa de preço'!E128</f>
        <v>179.07000000000002</v>
      </c>
      <c r="L29" s="49"/>
      <c r="M29" s="49"/>
      <c r="N29" s="49"/>
      <c r="O29" s="47"/>
      <c r="P29" s="50"/>
      <c r="Q29" s="47">
        <f>'ANEXO 3'!E190</f>
        <v>60</v>
      </c>
      <c r="R29" s="51">
        <v>0.1</v>
      </c>
      <c r="S29" s="49">
        <f t="shared" si="4"/>
        <v>17.907000000000004</v>
      </c>
      <c r="T29" s="49">
        <f t="shared" si="5"/>
        <v>7.86</v>
      </c>
      <c r="U29" s="49">
        <f t="shared" si="6"/>
        <v>2.82</v>
      </c>
      <c r="V29" s="49"/>
      <c r="W29" s="52">
        <f t="shared" si="8"/>
        <v>2.82</v>
      </c>
    </row>
    <row r="30" spans="1:1024" ht="57" x14ac:dyDescent="0.45">
      <c r="A30" s="47" t="str">
        <f>'Pesquisa de preço'!A129</f>
        <v>7.11</v>
      </c>
      <c r="B30" s="48" t="str">
        <f>'Pesquisa de preço'!B129</f>
        <v>Monitor de qualidade do ar, que realize medições de níveis de PM2.5, PM10, partículas, CO2, HCHO, temperatura e umidade. Portátil. Referência: Elitch Temtop M2000 (ou equivalente técnico).</v>
      </c>
      <c r="C30" s="47" t="str">
        <f>'Pesquisa de preço'!C129</f>
        <v>Un.</v>
      </c>
      <c r="D30" s="47">
        <f>'Pesquisa de preço'!D129</f>
        <v>1</v>
      </c>
      <c r="E30" s="47"/>
      <c r="F30" s="47"/>
      <c r="G30" s="47"/>
      <c r="H30" s="47"/>
      <c r="I30" s="47"/>
      <c r="J30" s="47"/>
      <c r="K30" s="49">
        <f>'Pesquisa de preço'!E129</f>
        <v>2363.2800000000002</v>
      </c>
      <c r="L30" s="49"/>
      <c r="M30" s="49"/>
      <c r="N30" s="49"/>
      <c r="O30" s="47"/>
      <c r="P30" s="50"/>
      <c r="Q30" s="47">
        <f>'ANEXO 3'!E191</f>
        <v>120</v>
      </c>
      <c r="R30" s="51">
        <v>0.1</v>
      </c>
      <c r="S30" s="49">
        <f t="shared" si="4"/>
        <v>236.32800000000003</v>
      </c>
      <c r="T30" s="49">
        <f t="shared" si="5"/>
        <v>103.75</v>
      </c>
      <c r="U30" s="49">
        <f t="shared" si="6"/>
        <v>18.59</v>
      </c>
      <c r="V30" s="49"/>
      <c r="W30" s="52">
        <f t="shared" si="8"/>
        <v>18.59</v>
      </c>
    </row>
    <row r="31" spans="1:1024" ht="15.7" customHeight="1" x14ac:dyDescent="0.45">
      <c r="A31" s="85" t="s">
        <v>669</v>
      </c>
      <c r="B31" s="85"/>
      <c r="C31" s="85"/>
      <c r="D31" s="85"/>
      <c r="E31" s="85"/>
      <c r="F31" s="85"/>
      <c r="G31" s="85"/>
      <c r="H31" s="85"/>
      <c r="I31" s="85"/>
      <c r="J31" s="85"/>
      <c r="K31" s="85"/>
      <c r="L31" s="85"/>
      <c r="M31" s="85"/>
      <c r="N31" s="85"/>
      <c r="O31" s="85"/>
      <c r="P31" s="85"/>
      <c r="Q31" s="85"/>
      <c r="R31" s="85"/>
      <c r="S31" s="85"/>
      <c r="T31" s="85"/>
      <c r="U31" s="85"/>
      <c r="V31" s="85"/>
      <c r="W31" s="53">
        <f>SUM(W20:W30)</f>
        <v>132.56</v>
      </c>
    </row>
    <row r="32" spans="1:1024" ht="14.25" x14ac:dyDescent="0.45">
      <c r="A32" s="19"/>
      <c r="B32" s="19"/>
      <c r="C32" s="19"/>
      <c r="D32" s="19"/>
      <c r="E32" s="54"/>
      <c r="F32" s="55"/>
      <c r="G32" s="54"/>
      <c r="H32" s="55"/>
      <c r="I32" s="54"/>
      <c r="J32" s="55"/>
      <c r="K32" s="19"/>
      <c r="L32" s="56"/>
      <c r="M32" s="55"/>
      <c r="N32" s="57"/>
      <c r="O32" s="47"/>
      <c r="P32" s="58"/>
      <c r="Q32" s="19"/>
      <c r="R32" s="19"/>
      <c r="S32" s="19"/>
      <c r="T32" s="19"/>
      <c r="U32" s="19"/>
      <c r="V32" s="19"/>
      <c r="W32" s="19"/>
    </row>
    <row r="33" spans="1:1024" ht="14.25" x14ac:dyDescent="0.45">
      <c r="A33" s="1" t="str">
        <f>'Pesquisa de preço'!A195</f>
        <v>TABELA 9 - EQUIPAMENTOS PARA USO COMUM
(TODOS OS POSTOS)</v>
      </c>
      <c r="B33" s="1"/>
      <c r="C33" s="1"/>
      <c r="D33" s="1"/>
      <c r="E33" s="1"/>
      <c r="F33" s="1"/>
      <c r="G33" s="1"/>
      <c r="H33" s="1"/>
      <c r="I33" s="1"/>
      <c r="J33" s="1"/>
      <c r="K33" s="1"/>
      <c r="L33" s="1"/>
      <c r="M33" s="1"/>
      <c r="N33" s="1"/>
      <c r="O33" s="1"/>
      <c r="P33" s="1"/>
      <c r="Q33" s="1"/>
      <c r="R33" s="1"/>
      <c r="S33" s="1"/>
      <c r="T33" s="1"/>
      <c r="U33" s="1"/>
      <c r="V33" s="1"/>
      <c r="W33" s="1"/>
    </row>
    <row r="34" spans="1:1024" ht="78.3" customHeight="1" x14ac:dyDescent="0.45">
      <c r="A34" s="44" t="s">
        <v>7</v>
      </c>
      <c r="B34" s="44" t="s">
        <v>8</v>
      </c>
      <c r="C34" s="44" t="s">
        <v>656</v>
      </c>
      <c r="D34" s="84" t="s">
        <v>10</v>
      </c>
      <c r="E34" s="84"/>
      <c r="F34" s="84"/>
      <c r="G34" s="84"/>
      <c r="H34" s="84"/>
      <c r="I34" s="84"/>
      <c r="J34" s="84"/>
      <c r="K34" s="44" t="s">
        <v>657</v>
      </c>
      <c r="L34" s="44" t="s">
        <v>657</v>
      </c>
      <c r="M34" s="44" t="s">
        <v>658</v>
      </c>
      <c r="N34" s="44" t="s">
        <v>659</v>
      </c>
      <c r="O34" s="44" t="s">
        <v>660</v>
      </c>
      <c r="P34" s="44" t="s">
        <v>661</v>
      </c>
      <c r="Q34" s="44" t="s">
        <v>662</v>
      </c>
      <c r="R34" s="44" t="s">
        <v>663</v>
      </c>
      <c r="S34" s="45" t="s">
        <v>664</v>
      </c>
      <c r="T34" s="45" t="s">
        <v>665</v>
      </c>
      <c r="U34" s="45" t="s">
        <v>666</v>
      </c>
      <c r="V34" s="62" t="s">
        <v>667</v>
      </c>
      <c r="W34" s="44" t="s">
        <v>668</v>
      </c>
    </row>
    <row r="35" spans="1:1024" s="31" customFormat="1" ht="28.5" x14ac:dyDescent="0.45">
      <c r="A35" s="47" t="str">
        <f>'Pesquisa de preço'!A197</f>
        <v>9.1</v>
      </c>
      <c r="B35" s="48" t="str">
        <f>'Pesquisa de preço'!B197</f>
        <v>Escada de fibra de vidro com 5 degraus.</v>
      </c>
      <c r="C35" s="47" t="str">
        <f>'Pesquisa de preço'!C197</f>
        <v>Un.</v>
      </c>
      <c r="D35" s="47">
        <f>'Pesquisa de preço'!D197</f>
        <v>3</v>
      </c>
      <c r="E35" s="49" t="s">
        <v>24</v>
      </c>
      <c r="F35" s="49">
        <v>329</v>
      </c>
      <c r="G35" s="47" t="s">
        <v>65</v>
      </c>
      <c r="H35" s="49">
        <v>298.17</v>
      </c>
      <c r="I35" s="47" t="s">
        <v>29</v>
      </c>
      <c r="J35" s="49">
        <v>440.4</v>
      </c>
      <c r="K35" s="49">
        <f>'Pesquisa de preço'!E197</f>
        <v>497.28666666666669</v>
      </c>
      <c r="L35" s="49">
        <f t="shared" ref="L35:L44" si="9">K35*D35</f>
        <v>1491.8600000000001</v>
      </c>
      <c r="M35" s="49">
        <f t="shared" ref="M35:M44" si="10">MEDIAN(J35,H35,F35)</f>
        <v>329</v>
      </c>
      <c r="N35" s="49">
        <f t="shared" ref="N35:N44" si="11">M35*D35</f>
        <v>987</v>
      </c>
      <c r="O35" s="47">
        <v>36</v>
      </c>
      <c r="P35" s="50">
        <f t="shared" ref="P35:P49" si="12">D35/O35</f>
        <v>8.3333333333333329E-2</v>
      </c>
      <c r="Q35" s="47">
        <f>'ANEXO 3'!E195</f>
        <v>36</v>
      </c>
      <c r="R35" s="51">
        <v>0.1</v>
      </c>
      <c r="S35" s="49">
        <f t="shared" ref="S35:S54" si="13">R35*K35</f>
        <v>49.728666666666669</v>
      </c>
      <c r="T35" s="49">
        <f t="shared" ref="T35:T54" si="14">ROUND(K35*0.0439,2)</f>
        <v>21.83</v>
      </c>
      <c r="U35" s="49">
        <f t="shared" ref="U35:U54" si="15">ROUND((K35-S35+T35)/Q35,2)</f>
        <v>13.04</v>
      </c>
      <c r="V35" s="49">
        <f t="shared" ref="V35:V49" si="16">U35*P35</f>
        <v>1.0866666666666664</v>
      </c>
      <c r="W35" s="52">
        <f t="shared" ref="W35:W54" si="17">U35*D35</f>
        <v>39.119999999999997</v>
      </c>
      <c r="AMD35"/>
      <c r="AME35"/>
      <c r="AMF35"/>
      <c r="AMG35"/>
      <c r="AMH35"/>
      <c r="AMI35"/>
      <c r="AMJ35"/>
    </row>
    <row r="36" spans="1:1024" s="31" customFormat="1" ht="28.5" x14ac:dyDescent="0.45">
      <c r="A36" s="47" t="str">
        <f>'Pesquisa de preço'!A198</f>
        <v>9.2</v>
      </c>
      <c r="B36" s="48" t="str">
        <f>'Pesquisa de preço'!B198</f>
        <v>Escada de fibra de vidro tipo tesoura 7 ou 8 degraus.</v>
      </c>
      <c r="C36" s="47" t="str">
        <f>'Pesquisa de preço'!C198</f>
        <v>Un.</v>
      </c>
      <c r="D36" s="47">
        <f>'Pesquisa de preço'!D198</f>
        <v>2</v>
      </c>
      <c r="E36" s="49" t="s">
        <v>24</v>
      </c>
      <c r="F36" s="49">
        <v>430</v>
      </c>
      <c r="G36" s="47" t="s">
        <v>670</v>
      </c>
      <c r="H36" s="49">
        <v>678.05</v>
      </c>
      <c r="I36" s="47" t="s">
        <v>671</v>
      </c>
      <c r="J36" s="49">
        <v>632.5</v>
      </c>
      <c r="K36" s="49">
        <f>'Pesquisa de preço'!E198</f>
        <v>540.51666666666665</v>
      </c>
      <c r="L36" s="49">
        <f t="shared" si="9"/>
        <v>1081.0333333333333</v>
      </c>
      <c r="M36" s="49">
        <f t="shared" si="10"/>
        <v>632.5</v>
      </c>
      <c r="N36" s="49">
        <f t="shared" si="11"/>
        <v>1265</v>
      </c>
      <c r="O36" s="47">
        <v>36</v>
      </c>
      <c r="P36" s="50">
        <f t="shared" si="12"/>
        <v>5.5555555555555552E-2</v>
      </c>
      <c r="Q36" s="47">
        <f>'ANEXO 3'!E196</f>
        <v>36</v>
      </c>
      <c r="R36" s="51">
        <v>0.1</v>
      </c>
      <c r="S36" s="49">
        <f t="shared" si="13"/>
        <v>54.051666666666669</v>
      </c>
      <c r="T36" s="49">
        <f t="shared" si="14"/>
        <v>23.73</v>
      </c>
      <c r="U36" s="49">
        <f t="shared" si="15"/>
        <v>14.17</v>
      </c>
      <c r="V36" s="49">
        <f t="shared" si="16"/>
        <v>0.78722222222222216</v>
      </c>
      <c r="W36" s="52">
        <f t="shared" si="17"/>
        <v>28.34</v>
      </c>
      <c r="AMD36"/>
      <c r="AME36"/>
      <c r="AMF36"/>
      <c r="AMG36"/>
      <c r="AMH36"/>
      <c r="AMI36"/>
      <c r="AMJ36"/>
    </row>
    <row r="37" spans="1:1024" s="31" customFormat="1" ht="42.75" x14ac:dyDescent="0.45">
      <c r="A37" s="47" t="str">
        <f>'Pesquisa de preço'!A199</f>
        <v>9.3</v>
      </c>
      <c r="B37" s="48" t="str">
        <f>'Pesquisa de preço'!B199</f>
        <v>Furadeira de impacto de média potência com martelete, 220 V monofásico. Referência: Bosch GSB 13 RE (ou equivalente técnico).</v>
      </c>
      <c r="C37" s="47" t="str">
        <f>'Pesquisa de preço'!C199</f>
        <v>Un.</v>
      </c>
      <c r="D37" s="47">
        <f>'Pesquisa de preço'!D199</f>
        <v>1</v>
      </c>
      <c r="E37" s="49" t="s">
        <v>672</v>
      </c>
      <c r="F37" s="49">
        <v>299.89999999999998</v>
      </c>
      <c r="G37" s="47" t="s">
        <v>670</v>
      </c>
      <c r="H37" s="49">
        <v>220</v>
      </c>
      <c r="I37" s="47" t="s">
        <v>673</v>
      </c>
      <c r="J37" s="49">
        <v>305</v>
      </c>
      <c r="K37" s="49">
        <f>'Pesquisa de preço'!E199</f>
        <v>460.9199999999999</v>
      </c>
      <c r="L37" s="49">
        <f t="shared" si="9"/>
        <v>460.9199999999999</v>
      </c>
      <c r="M37" s="49">
        <f t="shared" si="10"/>
        <v>299.89999999999998</v>
      </c>
      <c r="N37" s="49">
        <f t="shared" si="11"/>
        <v>299.89999999999998</v>
      </c>
      <c r="O37" s="47">
        <v>60</v>
      </c>
      <c r="P37" s="50">
        <f t="shared" si="12"/>
        <v>1.6666666666666666E-2</v>
      </c>
      <c r="Q37" s="47">
        <f>'ANEXO 3'!E197</f>
        <v>120</v>
      </c>
      <c r="R37" s="51">
        <v>0.1</v>
      </c>
      <c r="S37" s="49">
        <f t="shared" si="13"/>
        <v>46.091999999999992</v>
      </c>
      <c r="T37" s="49">
        <f t="shared" si="14"/>
        <v>20.23</v>
      </c>
      <c r="U37" s="49">
        <f t="shared" si="15"/>
        <v>3.63</v>
      </c>
      <c r="V37" s="49">
        <f t="shared" si="16"/>
        <v>6.0499999999999998E-2</v>
      </c>
      <c r="W37" s="52">
        <f t="shared" si="17"/>
        <v>3.63</v>
      </c>
      <c r="AMD37"/>
      <c r="AME37"/>
      <c r="AMF37"/>
      <c r="AMG37"/>
      <c r="AMH37"/>
      <c r="AMI37"/>
      <c r="AMJ37"/>
    </row>
    <row r="38" spans="1:1024" s="38" customFormat="1" ht="28.5" x14ac:dyDescent="0.45">
      <c r="A38" s="47" t="str">
        <f>'Pesquisa de preço'!A200</f>
        <v>9.4</v>
      </c>
      <c r="B38" s="48" t="str">
        <f>'Pesquisa de preço'!B200</f>
        <v>Lanterna LED, grande, holofote, bateria recarregável.</v>
      </c>
      <c r="C38" s="47" t="str">
        <f>'Pesquisa de preço'!C200</f>
        <v>Un.</v>
      </c>
      <c r="D38" s="47">
        <f>'Pesquisa de preço'!D200</f>
        <v>3</v>
      </c>
      <c r="E38" s="49" t="s">
        <v>38</v>
      </c>
      <c r="F38" s="49">
        <v>199.77</v>
      </c>
      <c r="G38" s="47" t="s">
        <v>674</v>
      </c>
      <c r="H38" s="49">
        <v>198.95</v>
      </c>
      <c r="I38" s="47" t="s">
        <v>81</v>
      </c>
      <c r="J38" s="49">
        <v>154.16</v>
      </c>
      <c r="K38" s="49">
        <f>'Pesquisa de preço'!E200</f>
        <v>100.77</v>
      </c>
      <c r="L38" s="49">
        <f t="shared" si="9"/>
        <v>302.31</v>
      </c>
      <c r="M38" s="49">
        <f t="shared" si="10"/>
        <v>198.95</v>
      </c>
      <c r="N38" s="49">
        <f t="shared" si="11"/>
        <v>596.84999999999991</v>
      </c>
      <c r="O38" s="47">
        <v>36</v>
      </c>
      <c r="P38" s="50">
        <f t="shared" si="12"/>
        <v>8.3333333333333329E-2</v>
      </c>
      <c r="Q38" s="47">
        <f>'ANEXO 3'!E198</f>
        <v>24</v>
      </c>
      <c r="R38" s="51">
        <v>0.1</v>
      </c>
      <c r="S38" s="49">
        <f t="shared" si="13"/>
        <v>10.077</v>
      </c>
      <c r="T38" s="49">
        <f t="shared" si="14"/>
        <v>4.42</v>
      </c>
      <c r="U38" s="49">
        <f t="shared" si="15"/>
        <v>3.96</v>
      </c>
      <c r="V38" s="49">
        <f t="shared" si="16"/>
        <v>0.32999999999999996</v>
      </c>
      <c r="W38" s="52">
        <f t="shared" si="17"/>
        <v>11.879999999999999</v>
      </c>
      <c r="AMD38"/>
      <c r="AME38"/>
      <c r="AMF38"/>
      <c r="AMG38"/>
      <c r="AMH38"/>
      <c r="AMI38"/>
      <c r="AMJ38"/>
    </row>
    <row r="39" spans="1:1024" s="38" customFormat="1" ht="28.5" x14ac:dyDescent="0.45">
      <c r="A39" s="47" t="str">
        <f>'Pesquisa de preço'!A201</f>
        <v>9.5</v>
      </c>
      <c r="B39" s="48" t="str">
        <f>'Pesquisa de preço'!B201</f>
        <v>Serra mármore, 220 V monofásico. Referência: Bosch GDC 150 TITAN (ou equivalente técnico).</v>
      </c>
      <c r="C39" s="47" t="str">
        <f>'Pesquisa de preço'!C201</f>
        <v>Un.</v>
      </c>
      <c r="D39" s="47">
        <f>'Pesquisa de preço'!D201</f>
        <v>1</v>
      </c>
      <c r="E39" s="49" t="s">
        <v>675</v>
      </c>
      <c r="F39" s="49">
        <v>309.99</v>
      </c>
      <c r="G39" s="47" t="s">
        <v>676</v>
      </c>
      <c r="H39" s="49">
        <v>320</v>
      </c>
      <c r="I39" s="47" t="s">
        <v>673</v>
      </c>
      <c r="J39" s="49">
        <v>308</v>
      </c>
      <c r="K39" s="49">
        <f>'Pesquisa de preço'!E201</f>
        <v>424.75</v>
      </c>
      <c r="L39" s="49">
        <f t="shared" si="9"/>
        <v>424.75</v>
      </c>
      <c r="M39" s="49">
        <f t="shared" si="10"/>
        <v>309.99</v>
      </c>
      <c r="N39" s="49">
        <f t="shared" si="11"/>
        <v>309.99</v>
      </c>
      <c r="O39" s="47">
        <v>60</v>
      </c>
      <c r="P39" s="50">
        <f t="shared" si="12"/>
        <v>1.6666666666666666E-2</v>
      </c>
      <c r="Q39" s="47">
        <f>'ANEXO 3'!E199</f>
        <v>120</v>
      </c>
      <c r="R39" s="51">
        <v>0.1</v>
      </c>
      <c r="S39" s="49">
        <f t="shared" si="13"/>
        <v>42.475000000000001</v>
      </c>
      <c r="T39" s="49">
        <f t="shared" si="14"/>
        <v>18.649999999999999</v>
      </c>
      <c r="U39" s="49">
        <f t="shared" si="15"/>
        <v>3.34</v>
      </c>
      <c r="V39" s="49">
        <f t="shared" si="16"/>
        <v>5.5666666666666663E-2</v>
      </c>
      <c r="W39" s="52">
        <f t="shared" si="17"/>
        <v>3.34</v>
      </c>
      <c r="AMD39"/>
      <c r="AME39"/>
      <c r="AMF39"/>
      <c r="AMG39"/>
      <c r="AMH39"/>
      <c r="AMI39"/>
      <c r="AMJ39"/>
    </row>
    <row r="40" spans="1:1024" s="38" customFormat="1" ht="28.5" x14ac:dyDescent="0.45">
      <c r="A40" s="47" t="str">
        <f>'Pesquisa de preço'!A202</f>
        <v>9.6</v>
      </c>
      <c r="B40" s="48" t="str">
        <f>'Pesquisa de preço'!B202</f>
        <v>Lavadora de alta pressão com acessórios, com pelo menos 1000 lbs, 220 V monofásico.</v>
      </c>
      <c r="C40" s="47" t="str">
        <f>'Pesquisa de preço'!C202</f>
        <v>Un.</v>
      </c>
      <c r="D40" s="47">
        <f>'Pesquisa de preço'!D202</f>
        <v>1</v>
      </c>
      <c r="E40" s="49" t="s">
        <v>28</v>
      </c>
      <c r="F40" s="49">
        <v>484.9</v>
      </c>
      <c r="G40" s="47" t="s">
        <v>670</v>
      </c>
      <c r="H40" s="49">
        <v>558.30999999999995</v>
      </c>
      <c r="I40" s="47" t="s">
        <v>677</v>
      </c>
      <c r="J40" s="49">
        <v>450</v>
      </c>
      <c r="K40" s="49">
        <f>'Pesquisa de preço'!E202</f>
        <v>563.58000000000004</v>
      </c>
      <c r="L40" s="49">
        <f t="shared" si="9"/>
        <v>563.58000000000004</v>
      </c>
      <c r="M40" s="49">
        <f t="shared" si="10"/>
        <v>484.9</v>
      </c>
      <c r="N40" s="49">
        <f t="shared" si="11"/>
        <v>484.9</v>
      </c>
      <c r="O40" s="47">
        <v>48</v>
      </c>
      <c r="P40" s="50">
        <f t="shared" si="12"/>
        <v>2.0833333333333332E-2</v>
      </c>
      <c r="Q40" s="47">
        <f>'ANEXO 3'!E200</f>
        <v>36</v>
      </c>
      <c r="R40" s="51">
        <v>0.1</v>
      </c>
      <c r="S40" s="49">
        <f t="shared" si="13"/>
        <v>56.358000000000004</v>
      </c>
      <c r="T40" s="49">
        <f t="shared" si="14"/>
        <v>24.74</v>
      </c>
      <c r="U40" s="49">
        <f t="shared" si="15"/>
        <v>14.78</v>
      </c>
      <c r="V40" s="49">
        <f t="shared" si="16"/>
        <v>0.30791666666666662</v>
      </c>
      <c r="W40" s="52">
        <f t="shared" si="17"/>
        <v>14.78</v>
      </c>
      <c r="AMD40"/>
      <c r="AME40"/>
      <c r="AMF40"/>
      <c r="AMG40"/>
      <c r="AMH40"/>
      <c r="AMI40"/>
      <c r="AMJ40"/>
    </row>
    <row r="41" spans="1:1024" s="38" customFormat="1" ht="57" x14ac:dyDescent="0.45">
      <c r="A41" s="47" t="str">
        <f>'Pesquisa de preço'!A203</f>
        <v>9.7</v>
      </c>
      <c r="B41" s="48" t="str">
        <f>'Pesquisa de preço'!B203</f>
        <v>Compressor de ar, 220 V, 1,5 Hp, com reservatório de 20 litros, protetor térmico, sistema de desligamento automático, engate rápido com conector. Referência: Schulz (ou equivalente técnico).</v>
      </c>
      <c r="C41" s="47" t="str">
        <f>'Pesquisa de preço'!C203</f>
        <v>Un.</v>
      </c>
      <c r="D41" s="47">
        <f>'Pesquisa de preço'!D203</f>
        <v>1</v>
      </c>
      <c r="E41" s="49" t="s">
        <v>678</v>
      </c>
      <c r="F41" s="49">
        <v>462.26</v>
      </c>
      <c r="G41" s="47" t="s">
        <v>670</v>
      </c>
      <c r="H41" s="49">
        <v>485.99</v>
      </c>
      <c r="I41" s="47" t="s">
        <v>279</v>
      </c>
      <c r="J41" s="49">
        <v>505.7</v>
      </c>
      <c r="K41" s="49">
        <f>'Pesquisa de preço'!E203</f>
        <v>1196.2666666666667</v>
      </c>
      <c r="L41" s="49">
        <f t="shared" si="9"/>
        <v>1196.2666666666667</v>
      </c>
      <c r="M41" s="49">
        <f t="shared" si="10"/>
        <v>485.99</v>
      </c>
      <c r="N41" s="49">
        <f t="shared" si="11"/>
        <v>485.99</v>
      </c>
      <c r="O41" s="47">
        <v>48</v>
      </c>
      <c r="P41" s="50">
        <f t="shared" si="12"/>
        <v>2.0833333333333332E-2</v>
      </c>
      <c r="Q41" s="47">
        <f>'ANEXO 3'!E201</f>
        <v>120</v>
      </c>
      <c r="R41" s="51">
        <v>0.1</v>
      </c>
      <c r="S41" s="49">
        <f t="shared" si="13"/>
        <v>119.62666666666667</v>
      </c>
      <c r="T41" s="49">
        <f t="shared" si="14"/>
        <v>52.52</v>
      </c>
      <c r="U41" s="49">
        <f t="shared" si="15"/>
        <v>9.41</v>
      </c>
      <c r="V41" s="49">
        <f t="shared" si="16"/>
        <v>0.19604166666666667</v>
      </c>
      <c r="W41" s="52">
        <f t="shared" si="17"/>
        <v>9.41</v>
      </c>
      <c r="AMD41"/>
      <c r="AME41"/>
      <c r="AMF41"/>
      <c r="AMG41"/>
      <c r="AMH41"/>
      <c r="AMI41"/>
      <c r="AMJ41"/>
    </row>
    <row r="42" spans="1:1024" s="38" customFormat="1" ht="28.5" x14ac:dyDescent="0.45">
      <c r="A42" s="47" t="str">
        <f>'Pesquisa de preço'!A204</f>
        <v>9.8</v>
      </c>
      <c r="B42" s="48" t="str">
        <f>'Pesquisa de preço'!B204</f>
        <v>Serra circular, 220 V monofásico. Referência: Bosch GKS 150  (ou equivalente técnico).</v>
      </c>
      <c r="C42" s="47" t="str">
        <f>'Pesquisa de preço'!C204</f>
        <v>Un.</v>
      </c>
      <c r="D42" s="47">
        <f>'Pesquisa de preço'!D204</f>
        <v>1</v>
      </c>
      <c r="E42" s="49" t="s">
        <v>24</v>
      </c>
      <c r="F42" s="49">
        <v>379</v>
      </c>
      <c r="G42" s="47" t="s">
        <v>670</v>
      </c>
      <c r="H42" s="49">
        <v>526.46</v>
      </c>
      <c r="I42" s="47" t="s">
        <v>677</v>
      </c>
      <c r="J42" s="49">
        <v>460</v>
      </c>
      <c r="K42" s="49">
        <f>'Pesquisa de preço'!E204</f>
        <v>622.74666666666667</v>
      </c>
      <c r="L42" s="49">
        <f t="shared" si="9"/>
        <v>622.74666666666667</v>
      </c>
      <c r="M42" s="49">
        <f t="shared" si="10"/>
        <v>460</v>
      </c>
      <c r="N42" s="49">
        <f t="shared" si="11"/>
        <v>460</v>
      </c>
      <c r="O42" s="47">
        <v>48</v>
      </c>
      <c r="P42" s="50">
        <f t="shared" si="12"/>
        <v>2.0833333333333332E-2</v>
      </c>
      <c r="Q42" s="47">
        <f>'ANEXO 3'!E202</f>
        <v>120</v>
      </c>
      <c r="R42" s="51">
        <v>0.1</v>
      </c>
      <c r="S42" s="49">
        <f t="shared" si="13"/>
        <v>62.274666666666668</v>
      </c>
      <c r="T42" s="49">
        <f t="shared" si="14"/>
        <v>27.34</v>
      </c>
      <c r="U42" s="49">
        <f t="shared" si="15"/>
        <v>4.9000000000000004</v>
      </c>
      <c r="V42" s="49">
        <f t="shared" si="16"/>
        <v>0.10208333333333333</v>
      </c>
      <c r="W42" s="52">
        <f t="shared" si="17"/>
        <v>4.9000000000000004</v>
      </c>
      <c r="AMD42"/>
      <c r="AME42"/>
      <c r="AMF42"/>
      <c r="AMG42"/>
      <c r="AMH42"/>
      <c r="AMI42"/>
      <c r="AMJ42"/>
    </row>
    <row r="43" spans="1:1024" s="38" customFormat="1" ht="28.5" x14ac:dyDescent="0.45">
      <c r="A43" s="47" t="str">
        <f>'Pesquisa de preço'!A205</f>
        <v>9.9</v>
      </c>
      <c r="B43" s="48" t="str">
        <f>'Pesquisa de preço'!B205</f>
        <v>Serra tico-tico, 220 V monofásico. Referência: Bosch GST 750 (ou equivalente técnico).</v>
      </c>
      <c r="C43" s="47" t="str">
        <f>'Pesquisa de preço'!C205</f>
        <v>Un.</v>
      </c>
      <c r="D43" s="47">
        <f>'Pesquisa de preço'!D205</f>
        <v>1</v>
      </c>
      <c r="E43" s="49" t="s">
        <v>24</v>
      </c>
      <c r="F43" s="49">
        <v>212</v>
      </c>
      <c r="G43" s="47" t="s">
        <v>670</v>
      </c>
      <c r="H43" s="49">
        <v>287.99</v>
      </c>
      <c r="I43" s="47" t="s">
        <v>29</v>
      </c>
      <c r="J43" s="49">
        <v>186.5</v>
      </c>
      <c r="K43" s="49">
        <f>'Pesquisa de preço'!E205</f>
        <v>394.59999999999997</v>
      </c>
      <c r="L43" s="49">
        <f t="shared" si="9"/>
        <v>394.59999999999997</v>
      </c>
      <c r="M43" s="49">
        <f t="shared" si="10"/>
        <v>212</v>
      </c>
      <c r="N43" s="49">
        <f t="shared" si="11"/>
        <v>212</v>
      </c>
      <c r="O43" s="47">
        <v>48</v>
      </c>
      <c r="P43" s="50">
        <f t="shared" si="12"/>
        <v>2.0833333333333332E-2</v>
      </c>
      <c r="Q43" s="47">
        <f>'ANEXO 3'!E203</f>
        <v>120</v>
      </c>
      <c r="R43" s="51">
        <v>0.1</v>
      </c>
      <c r="S43" s="49">
        <f t="shared" si="13"/>
        <v>39.46</v>
      </c>
      <c r="T43" s="49">
        <f t="shared" si="14"/>
        <v>17.32</v>
      </c>
      <c r="U43" s="49">
        <f t="shared" si="15"/>
        <v>3.1</v>
      </c>
      <c r="V43" s="49">
        <f t="shared" si="16"/>
        <v>6.4583333333333326E-2</v>
      </c>
      <c r="W43" s="52">
        <f t="shared" si="17"/>
        <v>3.1</v>
      </c>
      <c r="AMD43"/>
      <c r="AME43"/>
      <c r="AMF43"/>
      <c r="AMG43"/>
      <c r="AMH43"/>
      <c r="AMI43"/>
      <c r="AMJ43"/>
    </row>
    <row r="44" spans="1:1024" ht="28.5" x14ac:dyDescent="0.45">
      <c r="A44" s="47" t="str">
        <f>'Pesquisa de preço'!A206</f>
        <v>9.10</v>
      </c>
      <c r="B44" s="48" t="str">
        <f>'Pesquisa de preço'!B206</f>
        <v>Máquina inversora de solda, 2 em 1: Eletrodos e MIG sem gás, até 6 kg, proteção contra sobrecarga, 220 V.</v>
      </c>
      <c r="C44" s="47" t="str">
        <f>'Pesquisa de preço'!C206</f>
        <v>Un.</v>
      </c>
      <c r="D44" s="47">
        <f>'Pesquisa de preço'!D206</f>
        <v>1</v>
      </c>
      <c r="E44" s="49" t="s">
        <v>125</v>
      </c>
      <c r="F44" s="49">
        <v>1662.76</v>
      </c>
      <c r="G44" s="47" t="s">
        <v>24</v>
      </c>
      <c r="H44" s="32">
        <v>1378.7</v>
      </c>
      <c r="I44" s="47" t="s">
        <v>25</v>
      </c>
      <c r="J44" s="49">
        <v>1299.9000000000001</v>
      </c>
      <c r="K44" s="49">
        <f>'Pesquisa de preço'!E206</f>
        <v>914.33333333333337</v>
      </c>
      <c r="L44" s="49">
        <f t="shared" si="9"/>
        <v>914.33333333333337</v>
      </c>
      <c r="M44" s="49">
        <f t="shared" si="10"/>
        <v>1378.7</v>
      </c>
      <c r="N44" s="49">
        <f t="shared" si="11"/>
        <v>1378.7</v>
      </c>
      <c r="O44" s="47">
        <v>48</v>
      </c>
      <c r="P44" s="50">
        <f t="shared" si="12"/>
        <v>2.0833333333333332E-2</v>
      </c>
      <c r="Q44" s="47">
        <f>'ANEXO 3'!E204</f>
        <v>120</v>
      </c>
      <c r="R44" s="51">
        <v>0.1</v>
      </c>
      <c r="S44" s="49">
        <f t="shared" si="13"/>
        <v>91.433333333333337</v>
      </c>
      <c r="T44" s="49">
        <f t="shared" si="14"/>
        <v>40.14</v>
      </c>
      <c r="U44" s="49">
        <f t="shared" si="15"/>
        <v>7.19</v>
      </c>
      <c r="V44" s="49">
        <f t="shared" si="16"/>
        <v>0.14979166666666666</v>
      </c>
      <c r="W44" s="52">
        <f t="shared" si="17"/>
        <v>7.19</v>
      </c>
    </row>
    <row r="45" spans="1:1024" ht="42.75" x14ac:dyDescent="0.45">
      <c r="A45" s="47" t="str">
        <f>'Pesquisa de preço'!A207</f>
        <v>9.11</v>
      </c>
      <c r="B45" s="48" t="str">
        <f>'Pesquisa de preço'!B207</f>
        <v>Martelete SDS Plus, com adaptador para broca comum, 220V monofásico. Referência: Bosch GBH 2-24 Professional (ou equivalente técnico).</v>
      </c>
      <c r="C45" s="47" t="str">
        <f>'Pesquisa de preço'!C207</f>
        <v>Un.</v>
      </c>
      <c r="D45" s="47">
        <f>'Pesquisa de preço'!D207</f>
        <v>2</v>
      </c>
      <c r="E45" s="49"/>
      <c r="F45" s="49"/>
      <c r="G45" s="47"/>
      <c r="H45" s="49"/>
      <c r="I45" s="47"/>
      <c r="J45" s="49"/>
      <c r="K45" s="49">
        <f>'Pesquisa de preço'!E207</f>
        <v>899.1633333333333</v>
      </c>
      <c r="L45" s="49"/>
      <c r="M45" s="49"/>
      <c r="N45" s="49"/>
      <c r="O45" s="47">
        <v>60</v>
      </c>
      <c r="P45" s="50">
        <f t="shared" si="12"/>
        <v>3.3333333333333333E-2</v>
      </c>
      <c r="Q45" s="47">
        <f>'ANEXO 3'!E205</f>
        <v>120</v>
      </c>
      <c r="R45" s="51">
        <v>0.1</v>
      </c>
      <c r="S45" s="49">
        <f t="shared" si="13"/>
        <v>89.916333333333341</v>
      </c>
      <c r="T45" s="49">
        <f t="shared" si="14"/>
        <v>39.47</v>
      </c>
      <c r="U45" s="49">
        <f t="shared" si="15"/>
        <v>7.07</v>
      </c>
      <c r="V45" s="49">
        <f t="shared" si="16"/>
        <v>0.23566666666666666</v>
      </c>
      <c r="W45" s="52">
        <f t="shared" si="17"/>
        <v>14.14</v>
      </c>
    </row>
    <row r="46" spans="1:1024" ht="28.5" x14ac:dyDescent="0.45">
      <c r="A46" s="47" t="str">
        <f>'Pesquisa de preço'!A208</f>
        <v>9.12</v>
      </c>
      <c r="B46" s="48" t="str">
        <f>'Pesquisa de preço'!B208</f>
        <v>Rotulador eletrônico. Referência: Brother PT-80 (ou equivalente técnico).</v>
      </c>
      <c r="C46" s="47" t="str">
        <f>'Pesquisa de preço'!C208</f>
        <v>Un.</v>
      </c>
      <c r="D46" s="47">
        <f>'Pesquisa de preço'!D208</f>
        <v>1</v>
      </c>
      <c r="E46" s="49"/>
      <c r="F46" s="49"/>
      <c r="G46" s="47"/>
      <c r="H46" s="49"/>
      <c r="I46" s="47"/>
      <c r="J46" s="49"/>
      <c r="K46" s="49">
        <f>'Pesquisa de preço'!E208</f>
        <v>266.96999999999997</v>
      </c>
      <c r="L46" s="49"/>
      <c r="M46" s="49"/>
      <c r="N46" s="49"/>
      <c r="O46" s="47">
        <v>60</v>
      </c>
      <c r="P46" s="50">
        <f t="shared" si="12"/>
        <v>1.6666666666666666E-2</v>
      </c>
      <c r="Q46" s="47">
        <f>'ANEXO 3'!E206</f>
        <v>120</v>
      </c>
      <c r="R46" s="51">
        <v>0.1</v>
      </c>
      <c r="S46" s="49">
        <f t="shared" si="13"/>
        <v>26.696999999999999</v>
      </c>
      <c r="T46" s="49">
        <f t="shared" si="14"/>
        <v>11.72</v>
      </c>
      <c r="U46" s="49">
        <f t="shared" si="15"/>
        <v>2.1</v>
      </c>
      <c r="V46" s="49">
        <f t="shared" si="16"/>
        <v>3.5000000000000003E-2</v>
      </c>
      <c r="W46" s="52">
        <f t="shared" si="17"/>
        <v>2.1</v>
      </c>
    </row>
    <row r="47" spans="1:1024" ht="14.25" x14ac:dyDescent="0.45">
      <c r="A47" s="47" t="str">
        <f>'Pesquisa de preço'!A209</f>
        <v>9.13</v>
      </c>
      <c r="B47" s="48" t="str">
        <f>'Pesquisa de preço'!B209</f>
        <v>Escada extensiva de fibra de vidro 13 degraus.</v>
      </c>
      <c r="C47" s="47" t="str">
        <f>'Pesquisa de preço'!C209</f>
        <v>Un.</v>
      </c>
      <c r="D47" s="47">
        <f>'Pesquisa de preço'!D209</f>
        <v>1</v>
      </c>
      <c r="E47" s="49"/>
      <c r="F47" s="49"/>
      <c r="G47" s="47"/>
      <c r="H47" s="49"/>
      <c r="I47" s="47"/>
      <c r="J47" s="49"/>
      <c r="K47" s="49">
        <f>'Pesquisa de preço'!E209</f>
        <v>894.95666666666659</v>
      </c>
      <c r="L47" s="49"/>
      <c r="M47" s="49"/>
      <c r="N47" s="49"/>
      <c r="O47" s="47">
        <v>60</v>
      </c>
      <c r="P47" s="50">
        <f t="shared" si="12"/>
        <v>1.6666666666666666E-2</v>
      </c>
      <c r="Q47" s="47">
        <f>'ANEXO 3'!E207</f>
        <v>36</v>
      </c>
      <c r="R47" s="51">
        <v>0.1</v>
      </c>
      <c r="S47" s="49">
        <f t="shared" si="13"/>
        <v>89.495666666666665</v>
      </c>
      <c r="T47" s="49">
        <f t="shared" si="14"/>
        <v>39.29</v>
      </c>
      <c r="U47" s="49">
        <f t="shared" si="15"/>
        <v>23.47</v>
      </c>
      <c r="V47" s="49">
        <f t="shared" si="16"/>
        <v>0.39116666666666666</v>
      </c>
      <c r="W47" s="52">
        <f t="shared" si="17"/>
        <v>23.47</v>
      </c>
    </row>
    <row r="48" spans="1:1024" ht="14.25" x14ac:dyDescent="0.45">
      <c r="A48" s="47" t="str">
        <f>'Pesquisa de preço'!A210</f>
        <v>9.14</v>
      </c>
      <c r="B48" s="48" t="str">
        <f>'Pesquisa de preço'!B210</f>
        <v>Escada extensiva de fibra de vidro 6 metros.</v>
      </c>
      <c r="C48" s="47" t="str">
        <f>'Pesquisa de preço'!C210</f>
        <v>Un.</v>
      </c>
      <c r="D48" s="47">
        <f>'Pesquisa de preço'!D210</f>
        <v>1</v>
      </c>
      <c r="E48" s="49"/>
      <c r="F48" s="49"/>
      <c r="G48" s="47"/>
      <c r="H48" s="49"/>
      <c r="I48" s="47"/>
      <c r="J48" s="49"/>
      <c r="K48" s="49">
        <f>'Pesquisa de preço'!E210</f>
        <v>978.68333333333339</v>
      </c>
      <c r="L48" s="49"/>
      <c r="M48" s="49"/>
      <c r="N48" s="49"/>
      <c r="O48" s="47">
        <v>36</v>
      </c>
      <c r="P48" s="50">
        <f t="shared" si="12"/>
        <v>2.7777777777777776E-2</v>
      </c>
      <c r="Q48" s="47">
        <f>'ANEXO 3'!E208</f>
        <v>36</v>
      </c>
      <c r="R48" s="51">
        <v>0.1</v>
      </c>
      <c r="S48" s="49">
        <f t="shared" si="13"/>
        <v>97.868333333333339</v>
      </c>
      <c r="T48" s="49">
        <f t="shared" si="14"/>
        <v>42.96</v>
      </c>
      <c r="U48" s="49">
        <f t="shared" si="15"/>
        <v>25.66</v>
      </c>
      <c r="V48" s="49">
        <f t="shared" si="16"/>
        <v>0.71277777777777773</v>
      </c>
      <c r="W48" s="52">
        <f t="shared" si="17"/>
        <v>25.66</v>
      </c>
    </row>
    <row r="49" spans="1:24" ht="57" x14ac:dyDescent="0.45">
      <c r="A49" s="47" t="str">
        <f>'Pesquisa de preço'!A211</f>
        <v>9.15</v>
      </c>
      <c r="B49" s="48" t="str">
        <f>'Pesquisa de preço'!B211</f>
        <v>Parafusadeira / furadeira de impacto a bateria, tensão da bateria de íons de lítio de 20V, portátil com carregador, acompanha 2 baterias e maleta. Referência: DeWalt DCD7781D2-BR (ou equivalente técnico).</v>
      </c>
      <c r="C49" s="47" t="str">
        <f>'Pesquisa de preço'!C211</f>
        <v>Un.</v>
      </c>
      <c r="D49" s="47">
        <f>'Pesquisa de preço'!D211</f>
        <v>2</v>
      </c>
      <c r="E49" s="49"/>
      <c r="F49" s="49"/>
      <c r="G49" s="47"/>
      <c r="H49" s="49"/>
      <c r="I49" s="47"/>
      <c r="J49" s="49"/>
      <c r="K49" s="49">
        <f>'Pesquisa de preço'!E211</f>
        <v>1055.4333333333334</v>
      </c>
      <c r="L49" s="49"/>
      <c r="M49" s="49"/>
      <c r="N49" s="49"/>
      <c r="O49" s="47">
        <v>36</v>
      </c>
      <c r="P49" s="50">
        <f t="shared" si="12"/>
        <v>5.5555555555555552E-2</v>
      </c>
      <c r="Q49" s="47">
        <f>'ANEXO 3'!E209</f>
        <v>60</v>
      </c>
      <c r="R49" s="51">
        <v>0.1</v>
      </c>
      <c r="S49" s="49">
        <f t="shared" si="13"/>
        <v>105.54333333333335</v>
      </c>
      <c r="T49" s="49">
        <f t="shared" si="14"/>
        <v>46.33</v>
      </c>
      <c r="U49" s="49">
        <f t="shared" si="15"/>
        <v>16.600000000000001</v>
      </c>
      <c r="V49" s="49">
        <f t="shared" si="16"/>
        <v>0.92222222222222228</v>
      </c>
      <c r="W49" s="52">
        <f t="shared" si="17"/>
        <v>33.200000000000003</v>
      </c>
    </row>
    <row r="50" spans="1:24" ht="57" x14ac:dyDescent="0.45">
      <c r="A50" s="47" t="str">
        <f>'Pesquisa de preço'!A212</f>
        <v>9.16</v>
      </c>
      <c r="B50" s="48" t="str">
        <f>'Pesquisa de preço'!B212</f>
        <v>Lixadeira roto-orbital elétrica, disco de 125mm (5"), potência mínima de 280W, velocidade de oscilação ajustável, sistema de coleta de pó, com chave de variação de velocidade. Referência: Bosch GEX 125 (ou equivalente técnico).</v>
      </c>
      <c r="C50" s="47" t="str">
        <f>'Pesquisa de preço'!C212</f>
        <v>Un.</v>
      </c>
      <c r="D50" s="47">
        <f>'Pesquisa de preço'!D212</f>
        <v>1</v>
      </c>
      <c r="E50" s="49"/>
      <c r="F50" s="49"/>
      <c r="G50" s="47"/>
      <c r="H50" s="49"/>
      <c r="I50" s="47"/>
      <c r="J50" s="49"/>
      <c r="K50" s="49">
        <f>'Pesquisa de preço'!E212</f>
        <v>488.84333333333331</v>
      </c>
      <c r="L50" s="49"/>
      <c r="M50" s="49"/>
      <c r="N50" s="49"/>
      <c r="O50" s="47"/>
      <c r="P50" s="50"/>
      <c r="Q50" s="47">
        <f>'ANEXO 3'!E210</f>
        <v>120</v>
      </c>
      <c r="R50" s="51">
        <v>0.1</v>
      </c>
      <c r="S50" s="49">
        <f t="shared" si="13"/>
        <v>48.884333333333331</v>
      </c>
      <c r="T50" s="49">
        <f t="shared" si="14"/>
        <v>21.46</v>
      </c>
      <c r="U50" s="49">
        <f t="shared" si="15"/>
        <v>3.85</v>
      </c>
      <c r="V50" s="49"/>
      <c r="W50" s="52">
        <f t="shared" si="17"/>
        <v>3.85</v>
      </c>
    </row>
    <row r="51" spans="1:24" ht="57" x14ac:dyDescent="0.45">
      <c r="A51" s="47" t="str">
        <f>'Pesquisa de preço'!A213</f>
        <v>9.17</v>
      </c>
      <c r="B51" s="48" t="str">
        <f>'Pesquisa de preço'!B213</f>
        <v>Escada de alumínio dupla, reforçada, com 5 degraus, capacidade de carga mínima de 120 kg, fabricada em liga de alumínio estrutural, conforme portaria INMETRO nº 219/2021. Referência: Alulev AP105 (ou equivalente técnico).</v>
      </c>
      <c r="C51" s="47" t="str">
        <f>'Pesquisa de preço'!C213</f>
        <v>Un.</v>
      </c>
      <c r="D51" s="47">
        <f>'Pesquisa de preço'!D213</f>
        <v>2</v>
      </c>
      <c r="E51" s="49"/>
      <c r="F51" s="49"/>
      <c r="G51" s="47"/>
      <c r="H51" s="49"/>
      <c r="I51" s="47"/>
      <c r="J51" s="49"/>
      <c r="K51" s="49">
        <f>'Pesquisa de preço'!E213</f>
        <v>305.90333333333336</v>
      </c>
      <c r="L51" s="49"/>
      <c r="M51" s="49"/>
      <c r="N51" s="49"/>
      <c r="O51" s="47"/>
      <c r="P51" s="50"/>
      <c r="Q51" s="47">
        <f>'ANEXO 3'!E211</f>
        <v>36</v>
      </c>
      <c r="R51" s="51">
        <v>0.1</v>
      </c>
      <c r="S51" s="49">
        <f t="shared" si="13"/>
        <v>30.590333333333337</v>
      </c>
      <c r="T51" s="49">
        <f t="shared" si="14"/>
        <v>13.43</v>
      </c>
      <c r="U51" s="49">
        <f t="shared" si="15"/>
        <v>8.02</v>
      </c>
      <c r="V51" s="49"/>
      <c r="W51" s="52">
        <f t="shared" si="17"/>
        <v>16.04</v>
      </c>
    </row>
    <row r="52" spans="1:24" ht="71.25" x14ac:dyDescent="0.45">
      <c r="A52" s="47" t="str">
        <f>'Pesquisa de preço'!A214</f>
        <v>9.18</v>
      </c>
      <c r="B52" s="48" t="str">
        <f>'Pesquisa de preço'!B214</f>
        <v>Nível a laser autonivelante de 3 linhas cruzadas (2 verticais + 1 horizontal ou equivalente), alcance mínimo de 15 m, precisão de ±0,5 mm/m, faixa de autonivelamento de ±4°, grau de proteção IP54, com maleta de transporte. Referência: Bosch GLL 3-80 (ou equivalente técnico).</v>
      </c>
      <c r="C52" s="47" t="str">
        <f>'Pesquisa de preço'!C214</f>
        <v>Un.</v>
      </c>
      <c r="D52" s="47">
        <f>'Pesquisa de preço'!D214</f>
        <v>1</v>
      </c>
      <c r="E52" s="49"/>
      <c r="F52" s="49"/>
      <c r="G52" s="47"/>
      <c r="H52" s="49"/>
      <c r="I52" s="47"/>
      <c r="J52" s="49"/>
      <c r="K52" s="49">
        <f>'Pesquisa de preço'!E214</f>
        <v>4005.9333333333329</v>
      </c>
      <c r="L52" s="49"/>
      <c r="M52" s="49"/>
      <c r="N52" s="49"/>
      <c r="O52" s="47"/>
      <c r="P52" s="50"/>
      <c r="Q52" s="47">
        <f>'ANEXO 3'!E212</f>
        <v>120</v>
      </c>
      <c r="R52" s="51">
        <v>0.1</v>
      </c>
      <c r="S52" s="49">
        <f t="shared" si="13"/>
        <v>400.59333333333331</v>
      </c>
      <c r="T52" s="49">
        <f t="shared" si="14"/>
        <v>175.86</v>
      </c>
      <c r="U52" s="49">
        <f t="shared" si="15"/>
        <v>31.51</v>
      </c>
      <c r="V52" s="49"/>
      <c r="W52" s="52">
        <f t="shared" si="17"/>
        <v>31.51</v>
      </c>
    </row>
    <row r="53" spans="1:24" ht="28.5" x14ac:dyDescent="0.45">
      <c r="A53" s="47" t="str">
        <f>'Pesquisa de preço'!A215</f>
        <v>9.19</v>
      </c>
      <c r="B53" s="48" t="str">
        <f>'Pesquisa de preço'!B215</f>
        <v>Moto esmeril de bancada, 220 V monofásico, 360 W. Referência: Motomil MMI-50BV (ou equivalente técnico).</v>
      </c>
      <c r="C53" s="47" t="str">
        <f>'Pesquisa de preço'!C215</f>
        <v>Un.</v>
      </c>
      <c r="D53" s="47">
        <f>'Pesquisa de preço'!D215</f>
        <v>1</v>
      </c>
      <c r="E53" s="49"/>
      <c r="F53" s="49"/>
      <c r="G53" s="47"/>
      <c r="H53" s="49"/>
      <c r="I53" s="47"/>
      <c r="J53" s="49"/>
      <c r="K53" s="49">
        <f>'Pesquisa de preço'!E215</f>
        <v>215.6</v>
      </c>
      <c r="L53" s="49"/>
      <c r="M53" s="49"/>
      <c r="N53" s="49"/>
      <c r="O53" s="47"/>
      <c r="P53" s="50"/>
      <c r="Q53" s="47">
        <f>'ANEXO 3'!E213</f>
        <v>120</v>
      </c>
      <c r="R53" s="51">
        <v>0.1</v>
      </c>
      <c r="S53" s="49">
        <f t="shared" si="13"/>
        <v>21.560000000000002</v>
      </c>
      <c r="T53" s="49">
        <f t="shared" si="14"/>
        <v>9.4600000000000009</v>
      </c>
      <c r="U53" s="49">
        <f t="shared" si="15"/>
        <v>1.7</v>
      </c>
      <c r="V53" s="49"/>
      <c r="W53" s="52">
        <f t="shared" si="17"/>
        <v>1.7</v>
      </c>
    </row>
    <row r="54" spans="1:24" ht="42.75" x14ac:dyDescent="0.45">
      <c r="A54" s="47" t="str">
        <f>'Pesquisa de preço'!A216</f>
        <v>9.20</v>
      </c>
      <c r="B54" s="48" t="str">
        <f>'Pesquisa de preço'!B216</f>
        <v>Furadeira de bancada, 5 velocidades, 1/3 Hp, mandril de 1/2”, 220 V monofásico. Referência: Schulz FB13 (ou equivalente técnico).</v>
      </c>
      <c r="C54" s="47" t="str">
        <f>'Pesquisa de preço'!C216</f>
        <v>Un.</v>
      </c>
      <c r="D54" s="47">
        <f>'Pesquisa de preço'!D216</f>
        <v>1</v>
      </c>
      <c r="E54" s="49"/>
      <c r="F54" s="49"/>
      <c r="G54" s="47"/>
      <c r="H54" s="49"/>
      <c r="I54" s="47"/>
      <c r="J54" s="49"/>
      <c r="K54" s="49">
        <f>'Pesquisa de preço'!E216</f>
        <v>646.62</v>
      </c>
      <c r="L54" s="49"/>
      <c r="M54" s="49"/>
      <c r="N54" s="49"/>
      <c r="O54" s="47"/>
      <c r="P54" s="50"/>
      <c r="Q54" s="47">
        <f>'ANEXO 3'!E214</f>
        <v>120</v>
      </c>
      <c r="R54" s="51">
        <v>0.1</v>
      </c>
      <c r="S54" s="49">
        <f t="shared" si="13"/>
        <v>64.662000000000006</v>
      </c>
      <c r="T54" s="49">
        <f t="shared" si="14"/>
        <v>28.39</v>
      </c>
      <c r="U54" s="49">
        <f t="shared" si="15"/>
        <v>5.09</v>
      </c>
      <c r="V54" s="49"/>
      <c r="W54" s="52">
        <f t="shared" si="17"/>
        <v>5.09</v>
      </c>
    </row>
    <row r="55" spans="1:24" ht="15.7" customHeight="1" x14ac:dyDescent="0.45">
      <c r="A55" s="86" t="s">
        <v>679</v>
      </c>
      <c r="B55" s="86"/>
      <c r="C55" s="86"/>
      <c r="D55" s="86"/>
      <c r="E55" s="86"/>
      <c r="F55" s="86"/>
      <c r="G55" s="86"/>
      <c r="H55" s="86"/>
      <c r="I55" s="86"/>
      <c r="J55" s="86"/>
      <c r="K55" s="86"/>
      <c r="L55" s="86"/>
      <c r="M55" s="86"/>
      <c r="N55" s="86"/>
      <c r="O55" s="86"/>
      <c r="P55" s="86"/>
      <c r="Q55" s="86"/>
      <c r="R55" s="86"/>
      <c r="S55" s="86"/>
      <c r="T55" s="86"/>
      <c r="U55" s="86"/>
      <c r="W55" s="63">
        <f>SUM(W35:W54)</f>
        <v>282.44999999999993</v>
      </c>
      <c r="X55" s="59"/>
    </row>
    <row r="56" spans="1:24" ht="15.7" customHeight="1" x14ac:dyDescent="0.45">
      <c r="A56" s="85" t="s">
        <v>680</v>
      </c>
      <c r="B56" s="85"/>
      <c r="C56" s="85"/>
      <c r="D56" s="85"/>
      <c r="E56" s="85"/>
      <c r="F56" s="85"/>
      <c r="G56" s="85"/>
      <c r="H56" s="85"/>
      <c r="I56" s="85"/>
      <c r="J56" s="85"/>
      <c r="K56" s="85"/>
      <c r="L56" s="85"/>
      <c r="M56" s="85"/>
      <c r="N56" s="85"/>
      <c r="O56" s="85"/>
      <c r="P56" s="85"/>
      <c r="Q56" s="85"/>
      <c r="R56" s="85"/>
      <c r="S56" s="85"/>
      <c r="T56" s="85"/>
      <c r="U56" s="85"/>
      <c r="W56" s="53">
        <f>W55/Postos!C8</f>
        <v>40.349999999999987</v>
      </c>
    </row>
    <row r="57" spans="1:24" ht="14.25" x14ac:dyDescent="0.45">
      <c r="A57" s="19"/>
      <c r="B57" s="19"/>
      <c r="C57" s="19"/>
      <c r="D57" s="19"/>
      <c r="E57" s="19"/>
      <c r="F57" s="19"/>
      <c r="G57" s="19"/>
      <c r="H57" s="19"/>
      <c r="I57" s="19"/>
      <c r="J57" s="19"/>
      <c r="K57" s="19"/>
      <c r="L57" s="19"/>
      <c r="M57" s="19"/>
      <c r="N57" s="19"/>
      <c r="O57" s="19"/>
      <c r="P57" s="19"/>
      <c r="Q57" s="19"/>
      <c r="R57" s="19"/>
      <c r="S57" s="19"/>
      <c r="T57" s="19"/>
      <c r="U57" s="19"/>
      <c r="V57" s="19"/>
      <c r="W57" s="19"/>
    </row>
    <row r="58" spans="1:24" ht="14.25" x14ac:dyDescent="0.45">
      <c r="A58" s="1" t="str">
        <f>'Pesquisa de preço'!A257</f>
        <v>TABELA 11 - EQUIPAMENTOS DE COMUNICAÇÃO</v>
      </c>
      <c r="B58" s="1"/>
      <c r="C58" s="1"/>
      <c r="D58" s="1"/>
      <c r="E58" s="1"/>
      <c r="F58" s="1"/>
      <c r="G58" s="1"/>
      <c r="H58" s="1"/>
      <c r="I58" s="1"/>
      <c r="J58" s="1"/>
      <c r="K58" s="1"/>
      <c r="L58" s="1"/>
      <c r="M58" s="1"/>
      <c r="N58" s="1"/>
      <c r="O58" s="1"/>
      <c r="P58" s="1"/>
      <c r="Q58" s="1"/>
      <c r="R58" s="1"/>
      <c r="S58" s="1"/>
      <c r="T58" s="1"/>
      <c r="U58" s="1"/>
      <c r="V58" s="1"/>
      <c r="W58" s="1"/>
    </row>
    <row r="59" spans="1:24" ht="78.3" customHeight="1" x14ac:dyDescent="0.45">
      <c r="A59" s="44" t="s">
        <v>7</v>
      </c>
      <c r="B59" s="44" t="s">
        <v>8</v>
      </c>
      <c r="C59" s="44" t="s">
        <v>656</v>
      </c>
      <c r="D59" s="84" t="s">
        <v>10</v>
      </c>
      <c r="E59" s="84"/>
      <c r="F59" s="84"/>
      <c r="G59" s="84"/>
      <c r="H59" s="84"/>
      <c r="I59" s="84"/>
      <c r="J59" s="84"/>
      <c r="K59" s="44" t="s">
        <v>657</v>
      </c>
      <c r="L59" s="44" t="s">
        <v>657</v>
      </c>
      <c r="M59" s="44" t="s">
        <v>658</v>
      </c>
      <c r="N59" s="44" t="s">
        <v>659</v>
      </c>
      <c r="O59" s="44" t="s">
        <v>660</v>
      </c>
      <c r="P59" s="44" t="s">
        <v>661</v>
      </c>
      <c r="Q59" s="44" t="s">
        <v>662</v>
      </c>
      <c r="R59" s="44" t="s">
        <v>663</v>
      </c>
      <c r="S59" s="45" t="s">
        <v>664</v>
      </c>
      <c r="T59" s="45" t="s">
        <v>665</v>
      </c>
      <c r="U59" s="45" t="s">
        <v>666</v>
      </c>
      <c r="V59" s="62" t="s">
        <v>667</v>
      </c>
      <c r="W59" s="44" t="s">
        <v>668</v>
      </c>
    </row>
    <row r="60" spans="1:24" ht="57" x14ac:dyDescent="0.45">
      <c r="A60" s="47" t="str">
        <f>'Pesquisa de preço'!A259</f>
        <v>11.1</v>
      </c>
      <c r="B60" s="48" t="str">
        <f>'Pesquisa de preço'!B259</f>
        <v>Rádio Comunicador Tipo HT profissional habilitado para comunicação local e faixas de frequências compatíveis com o sistema de segurança local, com faixa de frequência acessível à equipe de brigadistas local.</v>
      </c>
      <c r="C60" s="47" t="str">
        <f>'Pesquisa de preço'!C259</f>
        <v>Un.</v>
      </c>
      <c r="D60" s="47">
        <f>'Pesquisa de preço'!D259</f>
        <v>8</v>
      </c>
      <c r="E60" s="49"/>
      <c r="F60" s="49"/>
      <c r="G60" s="47"/>
      <c r="H60" s="49"/>
      <c r="I60" s="47"/>
      <c r="J60" s="49"/>
      <c r="K60" s="49">
        <f>'Pesquisa de preço'!E259</f>
        <v>82.936666666666667</v>
      </c>
      <c r="L60" s="49"/>
      <c r="M60" s="49"/>
      <c r="N60" s="49"/>
      <c r="O60" s="47">
        <v>60</v>
      </c>
      <c r="P60" s="50">
        <f>D60/O60</f>
        <v>0.13333333333333333</v>
      </c>
      <c r="Q60" s="47">
        <f>'ANEXO 3'!E218</f>
        <v>12</v>
      </c>
      <c r="R60" s="51">
        <v>0.2</v>
      </c>
      <c r="S60" s="49">
        <f>R60*K60</f>
        <v>16.587333333333333</v>
      </c>
      <c r="T60" s="49">
        <f>ROUND(K60*0.0439,2)</f>
        <v>3.64</v>
      </c>
      <c r="U60" s="49">
        <f>ROUND((K60-S60+T60)/Q60,2)</f>
        <v>5.83</v>
      </c>
      <c r="V60" s="49">
        <f>U60*P60</f>
        <v>0.77733333333333332</v>
      </c>
      <c r="W60" s="52">
        <f>U60*D60</f>
        <v>46.64</v>
      </c>
    </row>
    <row r="61" spans="1:24" ht="15.7" customHeight="1" x14ac:dyDescent="0.45">
      <c r="A61" s="86" t="s">
        <v>679</v>
      </c>
      <c r="B61" s="86"/>
      <c r="C61" s="86"/>
      <c r="D61" s="86"/>
      <c r="E61" s="86"/>
      <c r="F61" s="86"/>
      <c r="G61" s="86"/>
      <c r="H61" s="86"/>
      <c r="I61" s="86"/>
      <c r="J61" s="86"/>
      <c r="K61" s="86"/>
      <c r="L61" s="86"/>
      <c r="M61" s="86"/>
      <c r="N61" s="86"/>
      <c r="O61" s="86"/>
      <c r="P61" s="86"/>
      <c r="Q61" s="86"/>
      <c r="R61" s="86"/>
      <c r="S61" s="86"/>
      <c r="T61" s="86"/>
      <c r="U61" s="86"/>
      <c r="V61" s="49"/>
      <c r="W61" s="63">
        <f>SUM(W60)</f>
        <v>46.64</v>
      </c>
    </row>
    <row r="62" spans="1:24" ht="15.7" customHeight="1" x14ac:dyDescent="0.45">
      <c r="A62" s="85" t="s">
        <v>681</v>
      </c>
      <c r="B62" s="85"/>
      <c r="C62" s="85"/>
      <c r="D62" s="85"/>
      <c r="E62" s="85"/>
      <c r="F62" s="85"/>
      <c r="G62" s="85"/>
      <c r="H62" s="85"/>
      <c r="I62" s="85"/>
      <c r="J62" s="85"/>
      <c r="K62" s="85"/>
      <c r="L62" s="85"/>
      <c r="M62" s="85"/>
      <c r="N62" s="85"/>
      <c r="O62" s="85"/>
      <c r="P62" s="85"/>
      <c r="Q62" s="85"/>
      <c r="R62" s="85"/>
      <c r="S62" s="85"/>
      <c r="T62" s="85"/>
      <c r="U62" s="85"/>
      <c r="W62" s="53">
        <f>W61/Postos!C8</f>
        <v>6.6628571428571428</v>
      </c>
    </row>
    <row r="63" spans="1:24" ht="14.25" x14ac:dyDescent="0.45">
      <c r="A63" s="87"/>
      <c r="B63" s="87"/>
      <c r="C63" s="87"/>
      <c r="D63" s="87"/>
      <c r="E63" s="87"/>
      <c r="F63" s="87"/>
      <c r="G63" s="87"/>
      <c r="H63" s="87"/>
      <c r="I63" s="87"/>
      <c r="J63" s="87"/>
      <c r="K63" s="87"/>
      <c r="L63" s="87"/>
      <c r="M63" s="87"/>
      <c r="N63" s="87"/>
      <c r="O63" s="87"/>
      <c r="P63" s="87"/>
      <c r="Q63" s="87"/>
      <c r="R63" s="87"/>
      <c r="S63" s="87"/>
      <c r="T63" s="87"/>
      <c r="U63" s="87"/>
      <c r="V63" s="87"/>
      <c r="W63" s="87"/>
    </row>
    <row r="64" spans="1:24" ht="14.25" x14ac:dyDescent="0.45">
      <c r="A64" s="1" t="str">
        <f>'Pesquisa de preço'!A261</f>
        <v>TABELA 12 - SOFTWARES</v>
      </c>
      <c r="B64" s="1"/>
      <c r="C64" s="1"/>
      <c r="D64" s="1"/>
      <c r="E64" s="1"/>
      <c r="F64" s="1"/>
      <c r="G64" s="1"/>
      <c r="H64" s="1"/>
      <c r="I64" s="1"/>
      <c r="J64" s="1"/>
      <c r="K64" s="1"/>
      <c r="L64" s="1"/>
      <c r="M64" s="1"/>
      <c r="N64" s="1"/>
      <c r="O64" s="1"/>
      <c r="P64" s="1"/>
      <c r="Q64" s="1"/>
      <c r="R64" s="1"/>
      <c r="S64" s="1"/>
      <c r="T64" s="1"/>
      <c r="U64" s="1"/>
      <c r="V64" s="1"/>
      <c r="W64" s="1"/>
    </row>
    <row r="65" spans="1:23" ht="78.3" customHeight="1" x14ac:dyDescent="0.45">
      <c r="A65" s="44" t="s">
        <v>7</v>
      </c>
      <c r="B65" s="44" t="s">
        <v>8</v>
      </c>
      <c r="C65" s="44" t="s">
        <v>656</v>
      </c>
      <c r="D65" s="84" t="s">
        <v>10</v>
      </c>
      <c r="E65" s="84"/>
      <c r="F65" s="84"/>
      <c r="G65" s="84"/>
      <c r="H65" s="84"/>
      <c r="I65" s="84"/>
      <c r="J65" s="84"/>
      <c r="K65" s="44" t="s">
        <v>657</v>
      </c>
      <c r="L65" s="44" t="s">
        <v>657</v>
      </c>
      <c r="M65" s="44" t="s">
        <v>658</v>
      </c>
      <c r="N65" s="44" t="s">
        <v>659</v>
      </c>
      <c r="O65" s="44" t="s">
        <v>660</v>
      </c>
      <c r="P65" s="44" t="s">
        <v>661</v>
      </c>
      <c r="Q65" s="44" t="s">
        <v>662</v>
      </c>
      <c r="R65" s="44" t="s">
        <v>663</v>
      </c>
      <c r="S65" s="45" t="s">
        <v>664</v>
      </c>
      <c r="T65" s="45" t="s">
        <v>665</v>
      </c>
      <c r="U65" s="45" t="s">
        <v>666</v>
      </c>
      <c r="V65" s="62" t="s">
        <v>667</v>
      </c>
      <c r="W65" s="44" t="s">
        <v>668</v>
      </c>
    </row>
    <row r="66" spans="1:23" ht="28.5" x14ac:dyDescent="0.45">
      <c r="A66" s="47" t="str">
        <f>'Pesquisa de preço'!A263</f>
        <v>12.1</v>
      </c>
      <c r="B66" s="48" t="str">
        <f>'Pesquisa de preço'!B263</f>
        <v>Software de gerenciamento de materiais e gestão da manutenção (10 licenças).</v>
      </c>
      <c r="C66" s="47" t="str">
        <f>'Pesquisa de preço'!C263</f>
        <v>Un.</v>
      </c>
      <c r="D66" s="47">
        <f>'Pesquisa de preço'!D263</f>
        <v>9</v>
      </c>
      <c r="E66" s="64"/>
      <c r="F66" s="65"/>
      <c r="G66" s="64"/>
      <c r="H66" s="65"/>
      <c r="I66" s="64"/>
      <c r="J66" s="65"/>
      <c r="K66" s="49">
        <f>'Pesquisa de preço'!E263</f>
        <v>89.31</v>
      </c>
      <c r="L66" s="65"/>
      <c r="M66" s="65"/>
      <c r="N66" s="66"/>
      <c r="O66" s="47">
        <v>60</v>
      </c>
      <c r="P66" s="50">
        <f>D66/O66</f>
        <v>0.15</v>
      </c>
      <c r="Q66" s="47">
        <f>'ANEXO 3'!E222</f>
        <v>12</v>
      </c>
      <c r="R66" s="51">
        <v>0</v>
      </c>
      <c r="S66" s="49">
        <f>R66*K66</f>
        <v>0</v>
      </c>
      <c r="T66" s="49">
        <f>ROUND(K66*0.0439,2)</f>
        <v>3.92</v>
      </c>
      <c r="U66" s="49">
        <f>ROUND((K66-S66+T66)/Q66,2)</f>
        <v>7.77</v>
      </c>
      <c r="V66" s="49">
        <f>U66*P66</f>
        <v>1.1655</v>
      </c>
      <c r="W66" s="52">
        <f>U66*D66</f>
        <v>69.929999999999993</v>
      </c>
    </row>
    <row r="67" spans="1:23" ht="15.7" customHeight="1" x14ac:dyDescent="0.45">
      <c r="A67" s="86" t="s">
        <v>679</v>
      </c>
      <c r="B67" s="86"/>
      <c r="C67" s="86"/>
      <c r="D67" s="86"/>
      <c r="E67" s="86"/>
      <c r="F67" s="86"/>
      <c r="G67" s="86"/>
      <c r="H67" s="86"/>
      <c r="I67" s="86"/>
      <c r="J67" s="86"/>
      <c r="K67" s="86"/>
      <c r="L67" s="86"/>
      <c r="M67" s="86"/>
      <c r="N67" s="86"/>
      <c r="O67" s="86"/>
      <c r="P67" s="86"/>
      <c r="Q67" s="86"/>
      <c r="R67" s="86"/>
      <c r="S67" s="86"/>
      <c r="T67" s="86"/>
      <c r="U67" s="86"/>
      <c r="V67" s="49"/>
      <c r="W67" s="52">
        <f>SUM(W66)</f>
        <v>69.929999999999993</v>
      </c>
    </row>
    <row r="68" spans="1:23" ht="15.7" customHeight="1" x14ac:dyDescent="0.45">
      <c r="A68" s="85" t="s">
        <v>681</v>
      </c>
      <c r="B68" s="85"/>
      <c r="C68" s="85"/>
      <c r="D68" s="85"/>
      <c r="E68" s="85"/>
      <c r="F68" s="85"/>
      <c r="G68" s="85"/>
      <c r="H68" s="85"/>
      <c r="I68" s="85"/>
      <c r="J68" s="85"/>
      <c r="K68" s="85"/>
      <c r="L68" s="85"/>
      <c r="M68" s="85"/>
      <c r="N68" s="85"/>
      <c r="O68" s="85"/>
      <c r="P68" s="85"/>
      <c r="Q68" s="85"/>
      <c r="R68" s="85"/>
      <c r="S68" s="85"/>
      <c r="T68" s="85"/>
      <c r="U68" s="85"/>
      <c r="W68" s="53">
        <f>W67/(Postos!C8)</f>
        <v>9.9899999999999984</v>
      </c>
    </row>
    <row r="69" spans="1:23" ht="14.25" x14ac:dyDescent="0.45">
      <c r="A69" s="19"/>
      <c r="B69" s="19"/>
      <c r="C69" s="19"/>
      <c r="D69" s="67"/>
      <c r="E69" s="67"/>
      <c r="F69" s="68"/>
      <c r="G69" s="67"/>
      <c r="H69" s="68"/>
      <c r="I69" s="67"/>
      <c r="J69" s="68"/>
      <c r="K69" s="68"/>
      <c r="L69" s="68"/>
      <c r="M69" s="68"/>
      <c r="N69" s="19"/>
      <c r="O69" s="67"/>
      <c r="P69" s="19"/>
      <c r="Q69" s="19"/>
      <c r="R69" s="67"/>
      <c r="S69" s="19"/>
      <c r="T69" s="19"/>
      <c r="U69" s="19"/>
      <c r="V69" s="19"/>
      <c r="W69" s="19"/>
    </row>
    <row r="70" spans="1:23" ht="14.25" x14ac:dyDescent="0.45">
      <c r="A70" s="1" t="str">
        <f>'Pesquisa de preço'!A265</f>
        <v>TABELA 13 - RELÓGIO DE PONTO</v>
      </c>
      <c r="B70" s="1"/>
      <c r="C70" s="1"/>
      <c r="D70" s="1"/>
      <c r="E70" s="1"/>
      <c r="F70" s="1"/>
      <c r="G70" s="1"/>
      <c r="H70" s="1"/>
      <c r="I70" s="1"/>
      <c r="J70" s="1"/>
      <c r="K70" s="1"/>
      <c r="L70" s="1"/>
      <c r="M70" s="1"/>
      <c r="N70" s="1"/>
      <c r="O70" s="1"/>
      <c r="P70" s="1"/>
      <c r="Q70" s="1"/>
      <c r="R70" s="1"/>
      <c r="S70" s="1"/>
      <c r="T70" s="1"/>
      <c r="U70" s="1"/>
      <c r="V70" s="1"/>
      <c r="W70" s="1"/>
    </row>
    <row r="71" spans="1:23" ht="78.3" customHeight="1" x14ac:dyDescent="0.45">
      <c r="A71" s="44" t="s">
        <v>7</v>
      </c>
      <c r="B71" s="44" t="s">
        <v>8</v>
      </c>
      <c r="C71" s="44" t="s">
        <v>656</v>
      </c>
      <c r="D71" s="84" t="s">
        <v>10</v>
      </c>
      <c r="E71" s="84"/>
      <c r="F71" s="84"/>
      <c r="G71" s="84"/>
      <c r="H71" s="84"/>
      <c r="I71" s="84"/>
      <c r="J71" s="84"/>
      <c r="K71" s="44" t="s">
        <v>657</v>
      </c>
      <c r="L71" s="44" t="s">
        <v>657</v>
      </c>
      <c r="M71" s="44" t="s">
        <v>658</v>
      </c>
      <c r="N71" s="44" t="s">
        <v>659</v>
      </c>
      <c r="O71" s="44" t="s">
        <v>660</v>
      </c>
      <c r="P71" s="44" t="s">
        <v>661</v>
      </c>
      <c r="Q71" s="44" t="s">
        <v>662</v>
      </c>
      <c r="R71" s="44" t="s">
        <v>663</v>
      </c>
      <c r="S71" s="45" t="s">
        <v>664</v>
      </c>
      <c r="T71" s="45" t="s">
        <v>665</v>
      </c>
      <c r="U71" s="45" t="s">
        <v>666</v>
      </c>
      <c r="V71" s="62" t="s">
        <v>667</v>
      </c>
      <c r="W71" s="44" t="s">
        <v>668</v>
      </c>
    </row>
    <row r="72" spans="1:23" ht="57" x14ac:dyDescent="0.45">
      <c r="A72" s="47" t="str">
        <f>'Pesquisa de preço'!A267</f>
        <v>13.1</v>
      </c>
      <c r="B72" s="48" t="str">
        <f>'Pesquisa de preço'!B267</f>
        <v>Sistema de registro de ponto eletrônico com suporte de identificação (biometria digital, reconhecimento facial, ou registro via plataforma web/mobile), com capacidade para o gerenciamento de, no mínimo, 10 usuários.</v>
      </c>
      <c r="C72" s="47" t="str">
        <f>'Pesquisa de preço'!C267</f>
        <v>Un.</v>
      </c>
      <c r="D72" s="47">
        <f>'Pesquisa de preço'!D267</f>
        <v>1</v>
      </c>
      <c r="E72" s="64"/>
      <c r="F72" s="65"/>
      <c r="G72" s="64"/>
      <c r="H72" s="65"/>
      <c r="I72" s="64"/>
      <c r="J72" s="65"/>
      <c r="K72" s="49">
        <f>'Pesquisa de preço'!E267</f>
        <v>441.73666666666668</v>
      </c>
      <c r="L72" s="65"/>
      <c r="M72" s="65"/>
      <c r="N72" s="66"/>
      <c r="O72" s="47">
        <v>60</v>
      </c>
      <c r="P72" s="50">
        <f>D72/O72</f>
        <v>1.6666666666666666E-2</v>
      </c>
      <c r="Q72" s="47">
        <f>'ANEXO 3'!E226</f>
        <v>120</v>
      </c>
      <c r="R72" s="51">
        <v>0.1</v>
      </c>
      <c r="S72" s="49">
        <f>R72*K72</f>
        <v>44.173666666666669</v>
      </c>
      <c r="T72" s="49">
        <f>ROUND(K72*0.0439,2)</f>
        <v>19.39</v>
      </c>
      <c r="U72" s="49">
        <f>ROUND((K72-S72+T72)/Q72,2)</f>
        <v>3.47</v>
      </c>
      <c r="V72" s="49">
        <f>U72*P72</f>
        <v>5.7833333333333334E-2</v>
      </c>
      <c r="W72" s="52">
        <f>U72*D72</f>
        <v>3.47</v>
      </c>
    </row>
    <row r="73" spans="1:23" ht="15.7" customHeight="1" x14ac:dyDescent="0.45">
      <c r="A73" s="86" t="s">
        <v>679</v>
      </c>
      <c r="B73" s="86"/>
      <c r="C73" s="86"/>
      <c r="D73" s="86"/>
      <c r="E73" s="86"/>
      <c r="F73" s="86"/>
      <c r="G73" s="86"/>
      <c r="H73" s="86"/>
      <c r="I73" s="86"/>
      <c r="J73" s="86"/>
      <c r="K73" s="86"/>
      <c r="L73" s="86"/>
      <c r="M73" s="86"/>
      <c r="N73" s="86"/>
      <c r="O73" s="86"/>
      <c r="P73" s="86"/>
      <c r="Q73" s="86"/>
      <c r="R73" s="86"/>
      <c r="S73" s="86"/>
      <c r="T73" s="86"/>
      <c r="U73" s="86"/>
      <c r="W73" s="52">
        <f>W72</f>
        <v>3.47</v>
      </c>
    </row>
    <row r="74" spans="1:23" ht="15.7" customHeight="1" x14ac:dyDescent="0.45">
      <c r="A74" s="85" t="s">
        <v>681</v>
      </c>
      <c r="B74" s="85"/>
      <c r="C74" s="85"/>
      <c r="D74" s="85"/>
      <c r="E74" s="85"/>
      <c r="F74" s="85"/>
      <c r="G74" s="85"/>
      <c r="H74" s="85"/>
      <c r="I74" s="85"/>
      <c r="J74" s="85"/>
      <c r="K74" s="85"/>
      <c r="L74" s="85"/>
      <c r="M74" s="85"/>
      <c r="N74" s="85"/>
      <c r="O74" s="85"/>
      <c r="P74" s="85"/>
      <c r="Q74" s="85"/>
      <c r="R74" s="85"/>
      <c r="S74" s="85"/>
      <c r="T74" s="85"/>
      <c r="U74" s="85"/>
      <c r="W74" s="53">
        <f>W73/Postos!C8</f>
        <v>0.49571428571428572</v>
      </c>
    </row>
    <row r="75" spans="1:23" ht="14.25" x14ac:dyDescent="0.45">
      <c r="A75" s="19"/>
      <c r="B75" s="19"/>
      <c r="C75" s="19"/>
      <c r="D75" s="67"/>
      <c r="E75" s="67"/>
      <c r="F75" s="68"/>
      <c r="G75" s="67"/>
      <c r="H75" s="68"/>
      <c r="I75" s="67"/>
      <c r="J75" s="68"/>
      <c r="K75" s="68"/>
      <c r="L75" s="68"/>
      <c r="M75" s="68"/>
      <c r="N75" s="19"/>
      <c r="O75" s="67"/>
      <c r="P75" s="19"/>
      <c r="Q75" s="19"/>
      <c r="R75" s="67"/>
      <c r="S75" s="19"/>
      <c r="T75" s="19"/>
      <c r="U75" s="19"/>
      <c r="V75" s="19"/>
      <c r="W75" s="19"/>
    </row>
    <row r="76" spans="1:23" ht="14.25" x14ac:dyDescent="0.45">
      <c r="A76" s="1" t="str">
        <f>'Pesquisa de preço'!A269</f>
        <v>TABELA 14 - ROUPEIRO</v>
      </c>
      <c r="B76" s="1"/>
      <c r="C76" s="1"/>
      <c r="D76" s="1"/>
      <c r="E76" s="1"/>
      <c r="F76" s="1"/>
      <c r="G76" s="1"/>
      <c r="H76" s="1"/>
      <c r="I76" s="1"/>
      <c r="J76" s="1"/>
      <c r="K76" s="1"/>
      <c r="L76" s="1"/>
      <c r="M76" s="1"/>
      <c r="N76" s="1"/>
      <c r="O76" s="1"/>
      <c r="P76" s="1"/>
      <c r="Q76" s="1"/>
      <c r="R76" s="1"/>
      <c r="S76" s="1"/>
      <c r="T76" s="1"/>
      <c r="U76" s="1"/>
      <c r="V76" s="1"/>
      <c r="W76" s="1"/>
    </row>
    <row r="77" spans="1:23" ht="78.3" customHeight="1" x14ac:dyDescent="0.45">
      <c r="A77" s="44" t="s">
        <v>7</v>
      </c>
      <c r="B77" s="44" t="s">
        <v>8</v>
      </c>
      <c r="C77" s="44" t="s">
        <v>656</v>
      </c>
      <c r="D77" s="84" t="s">
        <v>10</v>
      </c>
      <c r="E77" s="84"/>
      <c r="F77" s="84"/>
      <c r="G77" s="84"/>
      <c r="H77" s="84"/>
      <c r="I77" s="84"/>
      <c r="J77" s="84"/>
      <c r="K77" s="44" t="s">
        <v>657</v>
      </c>
      <c r="L77" s="44" t="s">
        <v>657</v>
      </c>
      <c r="M77" s="44" t="s">
        <v>658</v>
      </c>
      <c r="N77" s="44" t="s">
        <v>659</v>
      </c>
      <c r="O77" s="44" t="s">
        <v>660</v>
      </c>
      <c r="P77" s="44" t="s">
        <v>661</v>
      </c>
      <c r="Q77" s="44" t="s">
        <v>662</v>
      </c>
      <c r="R77" s="44" t="s">
        <v>663</v>
      </c>
      <c r="S77" s="45" t="s">
        <v>664</v>
      </c>
      <c r="T77" s="45" t="s">
        <v>665</v>
      </c>
      <c r="U77" s="45" t="s">
        <v>666</v>
      </c>
      <c r="V77" s="62" t="s">
        <v>667</v>
      </c>
      <c r="W77" s="44" t="s">
        <v>668</v>
      </c>
    </row>
    <row r="78" spans="1:23" ht="99.75" x14ac:dyDescent="0.45">
      <c r="A78" s="47" t="str">
        <f>'Pesquisa de preço'!A271</f>
        <v>14.1</v>
      </c>
      <c r="B78" s="48" t="str">
        <f>'Pesquisa de preço'!B271</f>
        <v>Armário roupeiro em aço com no mínimo 8 compartimentos (portas individuais), dimensões mínimas por compartimento de 920x270mm (A×L), chapa de aço com espessura mínima de 0,45mm (chapa 26), pintura eletrostática epóxi antiferrugem, venezianas para ventilação, pitão para cadeado em cada porta, pés niveladores. Referência: Elite Aço EA702001 (ou equivalente técnico).</v>
      </c>
      <c r="C78" s="47" t="str">
        <f>'Pesquisa de preço'!C271</f>
        <v>Un.</v>
      </c>
      <c r="D78" s="47">
        <f>'Pesquisa de preço'!D271</f>
        <v>1</v>
      </c>
      <c r="E78" s="64"/>
      <c r="F78" s="65"/>
      <c r="G78" s="64"/>
      <c r="H78" s="65"/>
      <c r="I78" s="64"/>
      <c r="J78" s="65"/>
      <c r="K78" s="49">
        <f>'Pesquisa de preço'!E271</f>
        <v>1646.7</v>
      </c>
      <c r="L78" s="65"/>
      <c r="M78" s="65"/>
      <c r="N78" s="66"/>
      <c r="O78" s="47">
        <v>60</v>
      </c>
      <c r="P78" s="50">
        <f>D78/O78</f>
        <v>1.6666666666666666E-2</v>
      </c>
      <c r="Q78" s="47">
        <f>'ANEXO 3'!E230</f>
        <v>120</v>
      </c>
      <c r="R78" s="51">
        <v>0.1</v>
      </c>
      <c r="S78" s="49">
        <f>R78*K78</f>
        <v>164.67000000000002</v>
      </c>
      <c r="T78" s="49">
        <f>ROUND(K78*0.0439,2)</f>
        <v>72.290000000000006</v>
      </c>
      <c r="U78" s="49">
        <f>ROUND((K78-S78+T78)/Q78,2)</f>
        <v>12.95</v>
      </c>
      <c r="V78" s="49">
        <f>U78*P78</f>
        <v>0.21583333333333332</v>
      </c>
      <c r="W78" s="52">
        <f>U78*D78</f>
        <v>12.95</v>
      </c>
    </row>
    <row r="79" spans="1:23" ht="57" x14ac:dyDescent="0.45">
      <c r="A79" s="47" t="str">
        <f>'Pesquisa de preço'!A272</f>
        <v>14.2</v>
      </c>
      <c r="B79" s="48" t="str">
        <f>'Pesquisa de preço'!B272</f>
        <v>Cadeado 25mm, corpo em latão maciço, argola em aço temperado e cromado, duplo travamento, 2 chaves fornecidas, resistente à umidade. Referência: Papaiz Color 25mm (ou equivalente técnico).</v>
      </c>
      <c r="C79" s="47" t="str">
        <f>'Pesquisa de preço'!C272</f>
        <v>Un.</v>
      </c>
      <c r="D79" s="47">
        <f>'Pesquisa de preço'!D272</f>
        <v>8</v>
      </c>
      <c r="E79" s="64"/>
      <c r="F79" s="65"/>
      <c r="G79" s="64"/>
      <c r="H79" s="65"/>
      <c r="I79" s="64"/>
      <c r="J79" s="65"/>
      <c r="K79" s="49">
        <f>'Pesquisa de preço'!E272</f>
        <v>21.5</v>
      </c>
      <c r="L79" s="65"/>
      <c r="M79" s="65"/>
      <c r="N79" s="66"/>
      <c r="O79" s="47"/>
      <c r="P79" s="50"/>
      <c r="Q79" s="47">
        <f>'ANEXO 3'!E231</f>
        <v>120</v>
      </c>
      <c r="R79" s="51">
        <v>0.1</v>
      </c>
      <c r="S79" s="49">
        <f>R79*K79</f>
        <v>2.15</v>
      </c>
      <c r="T79" s="49">
        <f>ROUND(K79*0.0439,2)</f>
        <v>0.94</v>
      </c>
      <c r="U79" s="49">
        <f>ROUND((K79-S79+T79)/Q79,2)</f>
        <v>0.17</v>
      </c>
      <c r="V79" s="49"/>
      <c r="W79" s="52">
        <f>U79*D79</f>
        <v>1.36</v>
      </c>
    </row>
    <row r="80" spans="1:23" ht="15.7" customHeight="1" x14ac:dyDescent="0.45">
      <c r="A80" s="86" t="s">
        <v>679</v>
      </c>
      <c r="B80" s="86"/>
      <c r="C80" s="86"/>
      <c r="D80" s="86"/>
      <c r="E80" s="86"/>
      <c r="F80" s="86"/>
      <c r="G80" s="86"/>
      <c r="H80" s="86"/>
      <c r="I80" s="86"/>
      <c r="J80" s="86"/>
      <c r="K80" s="86"/>
      <c r="L80" s="86"/>
      <c r="M80" s="86"/>
      <c r="N80" s="86"/>
      <c r="O80" s="86"/>
      <c r="P80" s="86"/>
      <c r="Q80" s="86"/>
      <c r="R80" s="86"/>
      <c r="S80" s="86"/>
      <c r="T80" s="86"/>
      <c r="U80" s="86"/>
      <c r="W80" s="52">
        <f>SUM(W78:W79)</f>
        <v>14.309999999999999</v>
      </c>
    </row>
    <row r="81" spans="1:23" ht="15.7" customHeight="1" x14ac:dyDescent="0.45">
      <c r="A81" s="85" t="s">
        <v>681</v>
      </c>
      <c r="B81" s="85"/>
      <c r="C81" s="85"/>
      <c r="D81" s="85"/>
      <c r="E81" s="85"/>
      <c r="F81" s="85"/>
      <c r="G81" s="85"/>
      <c r="H81" s="85"/>
      <c r="I81" s="85"/>
      <c r="J81" s="85"/>
      <c r="K81" s="85"/>
      <c r="L81" s="85"/>
      <c r="M81" s="85"/>
      <c r="N81" s="85"/>
      <c r="O81" s="85"/>
      <c r="P81" s="85"/>
      <c r="Q81" s="85"/>
      <c r="R81" s="85"/>
      <c r="S81" s="85"/>
      <c r="T81" s="85"/>
      <c r="U81" s="85"/>
      <c r="W81" s="53">
        <f>W80/Postos!C8</f>
        <v>2.044285714285714</v>
      </c>
    </row>
    <row r="82" spans="1:23" ht="14.25" x14ac:dyDescent="0.45">
      <c r="A82" s="19"/>
      <c r="B82" s="19"/>
      <c r="C82" s="19"/>
      <c r="D82" s="19"/>
      <c r="E82" s="19"/>
      <c r="F82" s="19"/>
      <c r="G82" s="19"/>
      <c r="H82" s="19"/>
      <c r="I82" s="19"/>
      <c r="J82" s="19"/>
      <c r="K82" s="19"/>
      <c r="L82" s="19"/>
      <c r="M82" s="19"/>
      <c r="N82" s="19"/>
      <c r="O82" s="19"/>
      <c r="P82" s="19"/>
      <c r="Q82" s="19"/>
      <c r="R82" s="19"/>
      <c r="S82" s="19"/>
      <c r="T82" s="19"/>
      <c r="U82" s="19"/>
      <c r="V82" s="19"/>
      <c r="W82" s="19"/>
    </row>
    <row r="83" spans="1:23" ht="14.25" x14ac:dyDescent="0.45">
      <c r="A83" s="88" t="s">
        <v>682</v>
      </c>
      <c r="B83" s="88"/>
      <c r="C83" s="88"/>
      <c r="D83" s="88"/>
      <c r="E83" s="19"/>
      <c r="F83" s="19"/>
      <c r="G83" s="19"/>
      <c r="H83" s="19"/>
      <c r="I83" s="19"/>
      <c r="J83" s="19"/>
      <c r="K83" s="19"/>
      <c r="L83" s="19"/>
      <c r="M83" s="19"/>
      <c r="N83" s="19"/>
      <c r="O83" s="19"/>
      <c r="P83" s="19"/>
      <c r="Q83" s="19"/>
      <c r="R83" s="19"/>
      <c r="S83" s="19"/>
      <c r="T83" s="19"/>
      <c r="U83" s="19"/>
      <c r="V83" s="19"/>
      <c r="W83" s="19"/>
    </row>
    <row r="84" spans="1:23" ht="14.25" x14ac:dyDescent="0.45">
      <c r="A84" s="69">
        <f>Postos!A2</f>
        <v>1</v>
      </c>
      <c r="B84" s="69" t="str">
        <f>Postos!B2</f>
        <v>SUPERVISOR DE MANUTENÇÃO PREDIAL</v>
      </c>
      <c r="C84" s="89">
        <f>W81+W74+W68+W62+W56</f>
        <v>59.54285714285713</v>
      </c>
      <c r="D84" s="89"/>
      <c r="E84" s="19"/>
      <c r="F84" s="19"/>
      <c r="G84" s="19"/>
      <c r="H84" s="19"/>
      <c r="I84" s="19"/>
      <c r="J84" s="19"/>
      <c r="K84" s="19"/>
      <c r="L84" s="19"/>
      <c r="M84" s="19"/>
      <c r="N84" s="19"/>
      <c r="O84" s="19"/>
      <c r="P84" s="19"/>
      <c r="Q84" s="19"/>
      <c r="R84" s="19"/>
      <c r="S84" s="19"/>
      <c r="T84" s="19"/>
      <c r="U84" s="19"/>
      <c r="V84" s="19"/>
      <c r="W84" s="19"/>
    </row>
    <row r="85" spans="1:23" ht="14.25" x14ac:dyDescent="0.45">
      <c r="A85" s="69">
        <f>Postos!A3</f>
        <v>2</v>
      </c>
      <c r="B85" s="69" t="str">
        <f>Postos!B3</f>
        <v>TÉCNICO EM ELETROTÉCNICA</v>
      </c>
      <c r="C85" s="89">
        <f>W81+W74+W68+W62+W56+W9</f>
        <v>79.972857142857123</v>
      </c>
      <c r="D85" s="89"/>
      <c r="E85" s="19"/>
      <c r="F85" s="19"/>
      <c r="G85" s="19"/>
      <c r="H85" s="19"/>
      <c r="I85" s="19"/>
      <c r="J85" s="19"/>
      <c r="K85" s="19"/>
      <c r="L85" s="19"/>
      <c r="M85" s="19"/>
      <c r="N85" s="19"/>
      <c r="O85" s="19"/>
      <c r="P85" s="19"/>
      <c r="Q85" s="19"/>
      <c r="R85" s="19"/>
      <c r="S85" s="19"/>
      <c r="T85" s="19"/>
      <c r="U85" s="19"/>
      <c r="V85" s="19"/>
      <c r="W85" s="19"/>
    </row>
    <row r="86" spans="1:23" ht="14.25" x14ac:dyDescent="0.45">
      <c r="A86" s="69">
        <f>Postos!A4</f>
        <v>3</v>
      </c>
      <c r="B86" s="69" t="str">
        <f>Postos!B4</f>
        <v>TÉCNICO EM TELECOMUNICAÇÕES</v>
      </c>
      <c r="C86" s="89">
        <f>W81+W74+W68+W62+W56+W16</f>
        <v>70.052857142857135</v>
      </c>
      <c r="D86" s="89"/>
      <c r="E86" s="19"/>
      <c r="F86" s="19"/>
      <c r="G86" s="19"/>
      <c r="H86" s="19"/>
      <c r="I86" s="19"/>
      <c r="J86" s="19"/>
      <c r="K86" s="19"/>
      <c r="L86" s="19"/>
      <c r="M86" s="19"/>
      <c r="N86" s="19"/>
      <c r="O86" s="19"/>
      <c r="P86" s="19"/>
      <c r="Q86" s="19"/>
      <c r="R86" s="19"/>
      <c r="S86" s="19"/>
      <c r="T86" s="19"/>
      <c r="U86" s="19"/>
      <c r="V86" s="19"/>
      <c r="W86" s="19"/>
    </row>
    <row r="87" spans="1:23" ht="14.25" x14ac:dyDescent="0.45">
      <c r="A87" s="69">
        <f>Postos!A5</f>
        <v>4</v>
      </c>
      <c r="B87" s="69" t="str">
        <f>Postos!B5</f>
        <v>MECÂNICO DE REFRIGERAÇÃO</v>
      </c>
      <c r="C87" s="89">
        <f>W81+W74+W68+W62+W56+W31</f>
        <v>192.10285714285715</v>
      </c>
      <c r="D87" s="89"/>
      <c r="E87" s="19"/>
      <c r="F87" s="19"/>
      <c r="G87" s="19"/>
      <c r="H87" s="19"/>
      <c r="I87" s="19"/>
      <c r="J87" s="19"/>
      <c r="K87" s="19"/>
      <c r="L87" s="19"/>
      <c r="M87" s="19"/>
      <c r="N87" s="19"/>
      <c r="O87" s="19"/>
      <c r="P87" s="19"/>
      <c r="Q87" s="19"/>
      <c r="R87" s="19"/>
      <c r="S87" s="19"/>
      <c r="T87" s="19"/>
      <c r="U87" s="19"/>
      <c r="V87" s="19"/>
      <c r="W87" s="19"/>
    </row>
    <row r="88" spans="1:23" ht="14.25" x14ac:dyDescent="0.45">
      <c r="A88" s="69">
        <f>Postos!A6</f>
        <v>5</v>
      </c>
      <c r="B88" s="69" t="str">
        <f>Postos!B6</f>
        <v>BOMBEIRO HIDRÁULICO</v>
      </c>
      <c r="C88" s="89">
        <f>W81+W74+W68+W62+W56</f>
        <v>59.54285714285713</v>
      </c>
      <c r="D88" s="89"/>
      <c r="E88" s="19"/>
      <c r="F88" s="19"/>
      <c r="G88" s="19"/>
      <c r="H88" s="19"/>
      <c r="I88" s="19"/>
      <c r="J88" s="19"/>
      <c r="K88" s="19"/>
      <c r="L88" s="19"/>
      <c r="M88" s="19"/>
      <c r="N88" s="19"/>
      <c r="O88" s="19"/>
      <c r="P88" s="19"/>
      <c r="Q88" s="19"/>
      <c r="R88" s="19"/>
      <c r="S88" s="19"/>
      <c r="T88" s="19"/>
      <c r="U88" s="19"/>
      <c r="V88" s="19"/>
      <c r="W88" s="19"/>
    </row>
    <row r="89" spans="1:23" ht="14.25" x14ac:dyDescent="0.45">
      <c r="A89" s="69">
        <f>Postos!A7</f>
        <v>6</v>
      </c>
      <c r="B89" s="69" t="str">
        <f>Postos!B7</f>
        <v>TRABALHADOR DA MANUTENÇÃO DE EDIFICAÇÕES</v>
      </c>
      <c r="C89" s="89">
        <f>W81+W74+W68+W62+W56</f>
        <v>59.54285714285713</v>
      </c>
      <c r="D89" s="89"/>
      <c r="E89" s="19"/>
      <c r="F89" s="19"/>
      <c r="G89" s="19"/>
      <c r="H89" s="19"/>
      <c r="I89" s="19"/>
      <c r="J89" s="19"/>
      <c r="K89" s="19"/>
      <c r="L89" s="19"/>
      <c r="M89" s="19"/>
      <c r="N89" s="19"/>
      <c r="O89" s="19"/>
      <c r="P89" s="19"/>
      <c r="Q89" s="19"/>
      <c r="R89" s="19"/>
      <c r="S89" s="19"/>
      <c r="T89" s="19"/>
      <c r="U89" s="19"/>
      <c r="V89" s="19"/>
      <c r="W89" s="19"/>
    </row>
    <row r="175" ht="14.25" x14ac:dyDescent="0.45"/>
  </sheetData>
  <mergeCells count="38">
    <mergeCell ref="C87:D87"/>
    <mergeCell ref="C88:D88"/>
    <mergeCell ref="C89:D89"/>
    <mergeCell ref="A81:U81"/>
    <mergeCell ref="A83:D83"/>
    <mergeCell ref="C84:D84"/>
    <mergeCell ref="C85:D85"/>
    <mergeCell ref="C86:D86"/>
    <mergeCell ref="A73:U73"/>
    <mergeCell ref="A74:U74"/>
    <mergeCell ref="A76:W76"/>
    <mergeCell ref="D77:J77"/>
    <mergeCell ref="A80:U80"/>
    <mergeCell ref="D65:J65"/>
    <mergeCell ref="A67:U67"/>
    <mergeCell ref="A68:U68"/>
    <mergeCell ref="A70:W70"/>
    <mergeCell ref="D71:J71"/>
    <mergeCell ref="D59:J59"/>
    <mergeCell ref="A61:U61"/>
    <mergeCell ref="A62:U62"/>
    <mergeCell ref="A63:W63"/>
    <mergeCell ref="A64:W64"/>
    <mergeCell ref="A33:W33"/>
    <mergeCell ref="D34:J34"/>
    <mergeCell ref="A55:U55"/>
    <mergeCell ref="A56:U56"/>
    <mergeCell ref="A58:W58"/>
    <mergeCell ref="D12:J12"/>
    <mergeCell ref="A16:V16"/>
    <mergeCell ref="A18:W18"/>
    <mergeCell ref="D19:J19"/>
    <mergeCell ref="A31:V31"/>
    <mergeCell ref="A1:W1"/>
    <mergeCell ref="A3:W3"/>
    <mergeCell ref="D4:J4"/>
    <mergeCell ref="A9:V9"/>
    <mergeCell ref="A11:W11"/>
  </mergeCells>
  <printOptions horizontalCentered="1"/>
  <pageMargins left="0.78749999999999998" right="0.78749999999999998" top="0.78749999999999998" bottom="0.78749999999999998" header="0.511811023622047" footer="0.511811023622047"/>
  <pageSetup paperSize="9" fitToHeight="10" pageOrder="overThenDown"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K178"/>
  <sheetViews>
    <sheetView showGridLines="0" topLeftCell="A166" zoomScaleNormal="100" workbookViewId="0">
      <selection activeCell="E175" activeCellId="1" sqref="A7:L8 E175"/>
    </sheetView>
  </sheetViews>
  <sheetFormatPr defaultColWidth="8.33203125" defaultRowHeight="14.65" customHeight="1" x14ac:dyDescent="0.45"/>
  <cols>
    <col min="1" max="1" width="7.73046875" style="31" customWidth="1"/>
    <col min="2" max="2" width="46" style="31" customWidth="1"/>
    <col min="3" max="3" width="10.265625" style="32" customWidth="1"/>
    <col min="4" max="4" width="20.3984375" style="32" customWidth="1"/>
    <col min="5" max="7" width="12.73046875" style="31" customWidth="1"/>
    <col min="8" max="8" width="12.1328125" style="31" customWidth="1"/>
    <col min="9" max="9" width="13.6640625" style="31" customWidth="1"/>
    <col min="10" max="10" width="9.1328125" style="31" customWidth="1"/>
    <col min="11" max="11" width="18.73046875" style="31" customWidth="1"/>
    <col min="12" max="14" width="9.1328125" style="31" customWidth="1"/>
    <col min="15" max="15" width="10.1328125" style="31" customWidth="1"/>
    <col min="16" max="16" width="11.265625" style="31" customWidth="1"/>
    <col min="17" max="1025" width="9.1328125" style="31" customWidth="1"/>
  </cols>
  <sheetData>
    <row r="1" spans="1:10" ht="16.899999999999999" customHeight="1" x14ac:dyDescent="0.45">
      <c r="A1" s="2" t="s">
        <v>683</v>
      </c>
      <c r="B1" s="2"/>
      <c r="C1" s="2"/>
      <c r="D1" s="2"/>
      <c r="E1" s="2"/>
      <c r="F1" s="2"/>
      <c r="G1" s="2"/>
      <c r="H1" s="19"/>
      <c r="I1" s="19"/>
      <c r="J1" s="19"/>
    </row>
    <row r="2" spans="1:10" ht="14.25" x14ac:dyDescent="0.45">
      <c r="A2" s="90"/>
      <c r="B2" s="90"/>
      <c r="C2" s="90"/>
      <c r="D2" s="90"/>
      <c r="E2" s="90"/>
      <c r="F2" s="90"/>
      <c r="G2" s="90"/>
      <c r="H2" s="19"/>
      <c r="I2" s="19"/>
      <c r="J2" s="19"/>
    </row>
    <row r="3" spans="1:10" ht="14.25" x14ac:dyDescent="0.45">
      <c r="A3" s="91" t="str">
        <f>'Pesquisa de preço'!A9</f>
        <v>TABELA 1 - KIT DE FERRAMENTAS PARA MANUTENÇÃO DE SISTEMA HIDROSSANITÁRIO
(POR POSTO DE MECÂNICO DE BOMBEIRO HIDRÁULICO)</v>
      </c>
      <c r="B3" s="91"/>
      <c r="C3" s="91"/>
      <c r="D3" s="91"/>
      <c r="E3" s="91"/>
      <c r="F3" s="91"/>
      <c r="G3" s="91"/>
      <c r="H3" s="19"/>
      <c r="I3" s="19"/>
      <c r="J3" s="19"/>
    </row>
    <row r="4" spans="1:10" ht="42.75" x14ac:dyDescent="0.45">
      <c r="A4" s="71" t="s">
        <v>7</v>
      </c>
      <c r="B4" s="71" t="s">
        <v>8</v>
      </c>
      <c r="C4" s="71" t="s">
        <v>10</v>
      </c>
      <c r="D4" s="71" t="s">
        <v>684</v>
      </c>
      <c r="E4" s="71" t="s">
        <v>661</v>
      </c>
      <c r="F4" s="71" t="s">
        <v>685</v>
      </c>
      <c r="G4" s="71" t="s">
        <v>686</v>
      </c>
      <c r="H4" s="19"/>
      <c r="I4" s="19"/>
      <c r="J4" s="19"/>
    </row>
    <row r="5" spans="1:10" ht="14.25" x14ac:dyDescent="0.45">
      <c r="A5" s="47" t="str">
        <f>'Pesquisa de preço'!A11</f>
        <v>1.1</v>
      </c>
      <c r="B5" s="48" t="str">
        <f>'Pesquisa de preço'!B11</f>
        <v>Alicate de bico meia cana reto com cabo isolado 6”.</v>
      </c>
      <c r="C5" s="47">
        <f>'Pesquisa de preço'!D11</f>
        <v>1</v>
      </c>
      <c r="D5" s="47">
        <f>'ANEXO 3'!E9</f>
        <v>60</v>
      </c>
      <c r="E5" s="50">
        <f t="shared" ref="E5:E30" si="0">C5/D5</f>
        <v>1.6666666666666666E-2</v>
      </c>
      <c r="F5" s="49">
        <f>'Pesquisa de preço'!E11</f>
        <v>35.03</v>
      </c>
      <c r="G5" s="49">
        <f t="shared" ref="G5:G30" si="1">F5*E5</f>
        <v>0.58383333333333332</v>
      </c>
      <c r="H5" s="19"/>
      <c r="I5" s="19"/>
      <c r="J5" s="19"/>
    </row>
    <row r="6" spans="1:10" ht="14.25" x14ac:dyDescent="0.45">
      <c r="A6" s="47" t="str">
        <f>'Pesquisa de preço'!A12</f>
        <v>1.2</v>
      </c>
      <c r="B6" s="48" t="str">
        <f>'Pesquisa de preço'!B12</f>
        <v>Alicate de corte diagonal com cabo isolado 6”.</v>
      </c>
      <c r="C6" s="47">
        <f>'Pesquisa de preço'!D12</f>
        <v>1</v>
      </c>
      <c r="D6" s="47">
        <f>'ANEXO 3'!E10</f>
        <v>60</v>
      </c>
      <c r="E6" s="50">
        <f t="shared" si="0"/>
        <v>1.6666666666666666E-2</v>
      </c>
      <c r="F6" s="49">
        <f>'Pesquisa de preço'!E12</f>
        <v>35.86</v>
      </c>
      <c r="G6" s="49">
        <f t="shared" si="1"/>
        <v>0.59766666666666668</v>
      </c>
      <c r="H6" s="19"/>
      <c r="I6" s="19"/>
      <c r="J6" s="19"/>
    </row>
    <row r="7" spans="1:10" ht="14.25" x14ac:dyDescent="0.45">
      <c r="A7" s="47" t="str">
        <f>'Pesquisa de preço'!A13</f>
        <v>1.3</v>
      </c>
      <c r="B7" s="48" t="str">
        <f>'Pesquisa de preço'!B13</f>
        <v>Alicate universal com cabo isolado 8”.</v>
      </c>
      <c r="C7" s="47">
        <f>'Pesquisa de preço'!D13</f>
        <v>1</v>
      </c>
      <c r="D7" s="47">
        <f>'ANEXO 3'!E11</f>
        <v>60</v>
      </c>
      <c r="E7" s="50">
        <f t="shared" si="0"/>
        <v>1.6666666666666666E-2</v>
      </c>
      <c r="F7" s="49">
        <f>'Pesquisa de preço'!E13</f>
        <v>48.03</v>
      </c>
      <c r="G7" s="49">
        <f t="shared" si="1"/>
        <v>0.80049999999999999</v>
      </c>
      <c r="H7" s="72"/>
      <c r="I7" s="72"/>
      <c r="J7" s="19"/>
    </row>
    <row r="8" spans="1:10" ht="14.25" x14ac:dyDescent="0.45">
      <c r="A8" s="47" t="str">
        <f>'Pesquisa de preço'!A14</f>
        <v>1.4</v>
      </c>
      <c r="B8" s="48" t="str">
        <f>'Pesquisa de preço'!B14</f>
        <v>Chave para válvula de descarga Hydra.</v>
      </c>
      <c r="C8" s="47">
        <f>'Pesquisa de preço'!D14</f>
        <v>1</v>
      </c>
      <c r="D8" s="47">
        <f>'ANEXO 3'!E12</f>
        <v>120</v>
      </c>
      <c r="E8" s="50">
        <f t="shared" si="0"/>
        <v>8.3333333333333332E-3</v>
      </c>
      <c r="F8" s="49">
        <f>'Pesquisa de preço'!E14</f>
        <v>171.86</v>
      </c>
      <c r="G8" s="49">
        <f t="shared" si="1"/>
        <v>1.4321666666666668</v>
      </c>
      <c r="J8" s="19"/>
    </row>
    <row r="9" spans="1:10" ht="14.25" x14ac:dyDescent="0.45">
      <c r="A9" s="47" t="str">
        <f>'Pesquisa de preço'!A15</f>
        <v>1.5</v>
      </c>
      <c r="B9" s="48" t="str">
        <f>'Pesquisa de preço'!B15</f>
        <v>Caixa metálica para ferramenta com divisão.</v>
      </c>
      <c r="C9" s="47">
        <f>'Pesquisa de preço'!D15</f>
        <v>1</v>
      </c>
      <c r="D9" s="47">
        <f>'ANEXO 3'!E13</f>
        <v>120</v>
      </c>
      <c r="E9" s="50">
        <f t="shared" si="0"/>
        <v>8.3333333333333332E-3</v>
      </c>
      <c r="F9" s="49">
        <f>'Pesquisa de preço'!E15</f>
        <v>119.61666666666667</v>
      </c>
      <c r="G9" s="49">
        <f t="shared" si="1"/>
        <v>0.99680555555555561</v>
      </c>
      <c r="J9" s="19"/>
    </row>
    <row r="10" spans="1:10" ht="14.25" x14ac:dyDescent="0.45">
      <c r="A10" s="47" t="str">
        <f>'Pesquisa de preço'!A16</f>
        <v>1.6</v>
      </c>
      <c r="B10" s="48" t="str">
        <f>'Pesquisa de preço'!B16</f>
        <v>Chave inglesa (tipo GRIFO) Nº 14.</v>
      </c>
      <c r="C10" s="47">
        <f>'Pesquisa de preço'!D16</f>
        <v>1</v>
      </c>
      <c r="D10" s="47">
        <f>'ANEXO 3'!E14</f>
        <v>120</v>
      </c>
      <c r="E10" s="50">
        <f t="shared" si="0"/>
        <v>8.3333333333333332E-3</v>
      </c>
      <c r="F10" s="49">
        <f>'Pesquisa de preço'!E16</f>
        <v>55.713333333333338</v>
      </c>
      <c r="G10" s="49">
        <f t="shared" si="1"/>
        <v>0.46427777777777779</v>
      </c>
      <c r="J10" s="19"/>
    </row>
    <row r="11" spans="1:10" ht="14.25" x14ac:dyDescent="0.45">
      <c r="A11" s="47" t="str">
        <f>'Pesquisa de preço'!A17</f>
        <v>1.7</v>
      </c>
      <c r="B11" s="48" t="str">
        <f>'Pesquisa de preço'!B17</f>
        <v>Chave inglesa (tipo GRIFO) Nº 18.</v>
      </c>
      <c r="C11" s="47">
        <f>'Pesquisa de preço'!D17</f>
        <v>1</v>
      </c>
      <c r="D11" s="47">
        <f>'ANEXO 3'!E15</f>
        <v>120</v>
      </c>
      <c r="E11" s="50">
        <f t="shared" si="0"/>
        <v>8.3333333333333332E-3</v>
      </c>
      <c r="F11" s="49">
        <f>'Pesquisa de preço'!E17</f>
        <v>69.23</v>
      </c>
      <c r="G11" s="49">
        <f t="shared" si="1"/>
        <v>0.57691666666666674</v>
      </c>
      <c r="J11" s="19"/>
    </row>
    <row r="12" spans="1:10" ht="14.25" x14ac:dyDescent="0.45">
      <c r="A12" s="47" t="str">
        <f>'Pesquisa de preço'!A18</f>
        <v>1.8</v>
      </c>
      <c r="B12" s="48" t="str">
        <f>'Pesquisa de preço'!B18</f>
        <v>Chave inglesa (tipo GRIFO) Nº 36.</v>
      </c>
      <c r="C12" s="47">
        <f>'Pesquisa de preço'!D18</f>
        <v>1</v>
      </c>
      <c r="D12" s="47">
        <f>'ANEXO 3'!E16</f>
        <v>120</v>
      </c>
      <c r="E12" s="50">
        <f t="shared" si="0"/>
        <v>8.3333333333333332E-3</v>
      </c>
      <c r="F12" s="49">
        <f>'Pesquisa de preço'!E18</f>
        <v>185.88666666666668</v>
      </c>
      <c r="G12" s="49">
        <f t="shared" si="1"/>
        <v>1.5490555555555556</v>
      </c>
      <c r="J12" s="19"/>
    </row>
    <row r="13" spans="1:10" ht="14.25" x14ac:dyDescent="0.45">
      <c r="A13" s="47" t="str">
        <f>'Pesquisa de preço'!A19</f>
        <v>1.9</v>
      </c>
      <c r="B13" s="48" t="str">
        <f>'Pesquisa de preço'!B19</f>
        <v>Desempenadeira de madeira 17x27cm.</v>
      </c>
      <c r="C13" s="47">
        <f>'Pesquisa de preço'!D19</f>
        <v>1</v>
      </c>
      <c r="D13" s="47">
        <f>'ANEXO 3'!E17</f>
        <v>24</v>
      </c>
      <c r="E13" s="50">
        <f t="shared" si="0"/>
        <v>4.1666666666666664E-2</v>
      </c>
      <c r="F13" s="49">
        <f>'Pesquisa de preço'!E19</f>
        <v>32.76</v>
      </c>
      <c r="G13" s="49">
        <f t="shared" si="1"/>
        <v>1.3649999999999998</v>
      </c>
      <c r="J13" s="19"/>
    </row>
    <row r="14" spans="1:10" ht="14.25" x14ac:dyDescent="0.45">
      <c r="A14" s="47" t="str">
        <f>'Pesquisa de preço'!A20</f>
        <v>1.10</v>
      </c>
      <c r="B14" s="48" t="str">
        <f>'Pesquisa de preço'!B20</f>
        <v>Desentupidor manual de pia e lavatório.</v>
      </c>
      <c r="C14" s="47">
        <f>'Pesquisa de preço'!D20</f>
        <v>1</v>
      </c>
      <c r="D14" s="47">
        <f>'ANEXO 3'!E18</f>
        <v>24</v>
      </c>
      <c r="E14" s="50">
        <f t="shared" si="0"/>
        <v>4.1666666666666664E-2</v>
      </c>
      <c r="F14" s="49">
        <f>'Pesquisa de preço'!E20</f>
        <v>24.47</v>
      </c>
      <c r="G14" s="49">
        <f t="shared" si="1"/>
        <v>1.0195833333333333</v>
      </c>
      <c r="J14" s="19"/>
    </row>
    <row r="15" spans="1:10" ht="14.25" x14ac:dyDescent="0.45">
      <c r="A15" s="47" t="str">
        <f>'Pesquisa de preço'!A21</f>
        <v>1.11</v>
      </c>
      <c r="B15" s="48" t="str">
        <f>'Pesquisa de preço'!B21</f>
        <v>Desentupidor manual de vaso sanitário.</v>
      </c>
      <c r="C15" s="47">
        <f>'Pesquisa de preço'!D21</f>
        <v>1</v>
      </c>
      <c r="D15" s="47">
        <f>'ANEXO 3'!E19</f>
        <v>24</v>
      </c>
      <c r="E15" s="50">
        <f t="shared" si="0"/>
        <v>4.1666666666666664E-2</v>
      </c>
      <c r="F15" s="49">
        <f>'Pesquisa de preço'!E21</f>
        <v>31.416666666666668</v>
      </c>
      <c r="G15" s="49">
        <f t="shared" si="1"/>
        <v>1.3090277777777777</v>
      </c>
      <c r="J15" s="19"/>
    </row>
    <row r="16" spans="1:10" ht="14.25" x14ac:dyDescent="0.45">
      <c r="A16" s="47" t="str">
        <f>'Pesquisa de preço'!A22</f>
        <v>1.12</v>
      </c>
      <c r="B16" s="48" t="str">
        <f>'Pesquisa de preço'!B22</f>
        <v>Chave tipo fenda tamanho 3/16x4”.</v>
      </c>
      <c r="C16" s="47">
        <f>'Pesquisa de preço'!D22</f>
        <v>1</v>
      </c>
      <c r="D16" s="47">
        <f>'ANEXO 3'!E20</f>
        <v>60</v>
      </c>
      <c r="E16" s="50">
        <f t="shared" si="0"/>
        <v>1.6666666666666666E-2</v>
      </c>
      <c r="F16" s="49">
        <f>'Pesquisa de preço'!E22</f>
        <v>26.13</v>
      </c>
      <c r="G16" s="49">
        <f t="shared" si="1"/>
        <v>0.4355</v>
      </c>
      <c r="J16" s="19"/>
    </row>
    <row r="17" spans="1:10" ht="14.25" x14ac:dyDescent="0.45">
      <c r="A17" s="47" t="str">
        <f>'Pesquisa de preço'!A23</f>
        <v>1.13</v>
      </c>
      <c r="B17" s="48" t="str">
        <f>'Pesquisa de preço'!B23</f>
        <v>Chave tipo fenda tamanho 3/16x6”.</v>
      </c>
      <c r="C17" s="47">
        <f>'Pesquisa de preço'!D23</f>
        <v>1</v>
      </c>
      <c r="D17" s="47">
        <f>'ANEXO 3'!E21</f>
        <v>60</v>
      </c>
      <c r="E17" s="50">
        <f t="shared" si="0"/>
        <v>1.6666666666666666E-2</v>
      </c>
      <c r="F17" s="49">
        <f>'Pesquisa de preço'!E23</f>
        <v>15.54</v>
      </c>
      <c r="G17" s="49">
        <f t="shared" si="1"/>
        <v>0.25900000000000001</v>
      </c>
      <c r="J17" s="19"/>
    </row>
    <row r="18" spans="1:10" ht="14.25" x14ac:dyDescent="0.45">
      <c r="A18" s="47" t="str">
        <f>'Pesquisa de preço'!A24</f>
        <v>1.14</v>
      </c>
      <c r="B18" s="48" t="str">
        <f>'Pesquisa de preço'!B24</f>
        <v>Chave tipo fenda tamanho 5/16x8”.</v>
      </c>
      <c r="C18" s="47">
        <f>'Pesquisa de preço'!D24</f>
        <v>1</v>
      </c>
      <c r="D18" s="47">
        <f>'ANEXO 3'!E22</f>
        <v>60</v>
      </c>
      <c r="E18" s="50">
        <f t="shared" si="0"/>
        <v>1.6666666666666666E-2</v>
      </c>
      <c r="F18" s="49">
        <f>'Pesquisa de preço'!E24</f>
        <v>22.233333333333331</v>
      </c>
      <c r="G18" s="49">
        <f t="shared" si="1"/>
        <v>0.37055555555555553</v>
      </c>
      <c r="J18" s="19"/>
    </row>
    <row r="19" spans="1:10" ht="14.25" x14ac:dyDescent="0.45">
      <c r="A19" s="47" t="str">
        <f>'Pesquisa de preço'!A25</f>
        <v>1.15</v>
      </c>
      <c r="B19" s="48" t="str">
        <f>'Pesquisa de preço'!B25</f>
        <v>Chave tipo fenda tamanho 1/8x3”.</v>
      </c>
      <c r="C19" s="47">
        <f>'Pesquisa de preço'!D25</f>
        <v>1</v>
      </c>
      <c r="D19" s="47">
        <f>'ANEXO 3'!E23</f>
        <v>60</v>
      </c>
      <c r="E19" s="50">
        <f t="shared" si="0"/>
        <v>1.6666666666666666E-2</v>
      </c>
      <c r="F19" s="49">
        <f>'Pesquisa de preço'!E25</f>
        <v>10.186666666666667</v>
      </c>
      <c r="G19" s="49">
        <f t="shared" si="1"/>
        <v>0.16977777777777778</v>
      </c>
      <c r="J19" s="19"/>
    </row>
    <row r="20" spans="1:10" ht="14.25" x14ac:dyDescent="0.45">
      <c r="A20" s="47" t="str">
        <f>'Pesquisa de preço'!A26</f>
        <v>1.16</v>
      </c>
      <c r="B20" s="48" t="str">
        <f>'Pesquisa de preço'!B26</f>
        <v>Chave tipo fenda tamanho 1/4x6”.</v>
      </c>
      <c r="C20" s="47">
        <f>'Pesquisa de preço'!D26</f>
        <v>1</v>
      </c>
      <c r="D20" s="47">
        <f>'ANEXO 3'!E24</f>
        <v>60</v>
      </c>
      <c r="E20" s="50">
        <f t="shared" si="0"/>
        <v>1.6666666666666666E-2</v>
      </c>
      <c r="F20" s="49">
        <f>'Pesquisa de preço'!E26</f>
        <v>15.046666666666667</v>
      </c>
      <c r="G20" s="49">
        <f t="shared" si="1"/>
        <v>0.25077777777777777</v>
      </c>
      <c r="J20" s="19"/>
    </row>
    <row r="21" spans="1:10" ht="14.25" x14ac:dyDescent="0.45">
      <c r="A21" s="47" t="str">
        <f>'Pesquisa de preço'!A27</f>
        <v>1.17</v>
      </c>
      <c r="B21" s="48" t="str">
        <f>'Pesquisa de preço'!B27</f>
        <v>Chave tipo Philips tamanho 3/16x4”.</v>
      </c>
      <c r="C21" s="47">
        <f>'Pesquisa de preço'!D27</f>
        <v>1</v>
      </c>
      <c r="D21" s="47">
        <f>'ANEXO 3'!E25</f>
        <v>60</v>
      </c>
      <c r="E21" s="50">
        <f t="shared" si="0"/>
        <v>1.6666666666666666E-2</v>
      </c>
      <c r="F21" s="49">
        <f>'Pesquisa de preço'!E27</f>
        <v>14.123333333333333</v>
      </c>
      <c r="G21" s="49">
        <f t="shared" si="1"/>
        <v>0.23538888888888887</v>
      </c>
      <c r="J21" s="19"/>
    </row>
    <row r="22" spans="1:10" ht="14.25" x14ac:dyDescent="0.45">
      <c r="A22" s="47" t="str">
        <f>'Pesquisa de preço'!A28</f>
        <v>1.18</v>
      </c>
      <c r="B22" s="48" t="str">
        <f>'Pesquisa de preço'!B28</f>
        <v>Chave tipo Philips tamanho 3/16x6”.</v>
      </c>
      <c r="C22" s="47">
        <f>'Pesquisa de preço'!D28</f>
        <v>1</v>
      </c>
      <c r="D22" s="47">
        <f>'ANEXO 3'!E26</f>
        <v>60</v>
      </c>
      <c r="E22" s="50">
        <f t="shared" si="0"/>
        <v>1.6666666666666666E-2</v>
      </c>
      <c r="F22" s="49">
        <f>'Pesquisa de preço'!E28</f>
        <v>15.366666666666667</v>
      </c>
      <c r="G22" s="49">
        <f t="shared" si="1"/>
        <v>0.25611111111111112</v>
      </c>
      <c r="J22" s="19"/>
    </row>
    <row r="23" spans="1:10" ht="14.25" x14ac:dyDescent="0.45">
      <c r="A23" s="47" t="str">
        <f>'Pesquisa de preço'!A29</f>
        <v>1.19</v>
      </c>
      <c r="B23" s="48" t="str">
        <f>'Pesquisa de preço'!B29</f>
        <v>Chave tipo Philips tamanho 5/16x8”.</v>
      </c>
      <c r="C23" s="47">
        <f>'Pesquisa de preço'!D29</f>
        <v>1</v>
      </c>
      <c r="D23" s="47">
        <f>'ANEXO 3'!E27</f>
        <v>60</v>
      </c>
      <c r="E23" s="50">
        <f t="shared" si="0"/>
        <v>1.6666666666666666E-2</v>
      </c>
      <c r="F23" s="49">
        <f>'Pesquisa de preço'!E29</f>
        <v>26.166666666666668</v>
      </c>
      <c r="G23" s="49">
        <f t="shared" si="1"/>
        <v>0.43611111111111112</v>
      </c>
      <c r="J23" s="19"/>
    </row>
    <row r="24" spans="1:10" ht="14.25" x14ac:dyDescent="0.45">
      <c r="A24" s="47" t="str">
        <f>'Pesquisa de preço'!A30</f>
        <v>1.20</v>
      </c>
      <c r="B24" s="48" t="str">
        <f>'Pesquisa de preço'!B30</f>
        <v>Chave tipo Philips tamanho 1/8x3”.</v>
      </c>
      <c r="C24" s="47">
        <f>'Pesquisa de preço'!D30</f>
        <v>1</v>
      </c>
      <c r="D24" s="47">
        <f>'ANEXO 3'!E28</f>
        <v>60</v>
      </c>
      <c r="E24" s="50">
        <f t="shared" si="0"/>
        <v>1.6666666666666666E-2</v>
      </c>
      <c r="F24" s="49">
        <f>'Pesquisa de preço'!E30</f>
        <v>9.0133333333333336</v>
      </c>
      <c r="G24" s="49">
        <f t="shared" si="1"/>
        <v>0.15022222222222223</v>
      </c>
      <c r="J24" s="19"/>
    </row>
    <row r="25" spans="1:10" ht="14.25" x14ac:dyDescent="0.45">
      <c r="A25" s="47" t="str">
        <f>'Pesquisa de preço'!A31</f>
        <v>1.21</v>
      </c>
      <c r="B25" s="48" t="str">
        <f>'Pesquisa de preço'!B31</f>
        <v>Chave tipo Philips tamanho 1/4x6”.</v>
      </c>
      <c r="C25" s="47">
        <f>'Pesquisa de preço'!D31</f>
        <v>1</v>
      </c>
      <c r="D25" s="47">
        <f>'ANEXO 3'!E29</f>
        <v>60</v>
      </c>
      <c r="E25" s="50">
        <f t="shared" si="0"/>
        <v>1.6666666666666666E-2</v>
      </c>
      <c r="F25" s="49">
        <f>'Pesquisa de preço'!E31</f>
        <v>17.203333333333333</v>
      </c>
      <c r="G25" s="49">
        <f t="shared" si="1"/>
        <v>0.28672222222222221</v>
      </c>
      <c r="J25" s="19"/>
    </row>
    <row r="26" spans="1:10" ht="42.75" x14ac:dyDescent="0.45">
      <c r="A26" s="47" t="str">
        <f>'Pesquisa de preço'!A32</f>
        <v>1.22</v>
      </c>
      <c r="B26" s="48" t="str">
        <f>'Pesquisa de preço'!B32</f>
        <v>Lima chata bastarda 12" (300mm), aço carbono temperado, dureza mínima 58 HRC, picado duplo, com cabo. Referência: Vonder (ou equivalente técnico).</v>
      </c>
      <c r="C26" s="47">
        <f>'Pesquisa de preço'!D32</f>
        <v>1</v>
      </c>
      <c r="D26" s="47">
        <f>'ANEXO 3'!E30</f>
        <v>60</v>
      </c>
      <c r="E26" s="50">
        <f t="shared" si="0"/>
        <v>1.6666666666666666E-2</v>
      </c>
      <c r="F26" s="49">
        <f>'Pesquisa de preço'!E32</f>
        <v>37.826666666666661</v>
      </c>
      <c r="G26" s="49">
        <f t="shared" si="1"/>
        <v>0.63044444444444436</v>
      </c>
      <c r="J26" s="19"/>
    </row>
    <row r="27" spans="1:10" ht="57" x14ac:dyDescent="0.45">
      <c r="A27" s="47" t="str">
        <f>'Pesquisa de preço'!A33</f>
        <v>1.23</v>
      </c>
      <c r="B27" s="48" t="str">
        <f>'Pesquisa de preço'!B33</f>
        <v>Lima meia cana bastarda 12" (300mm), aço carbono temperado, dureza mínima 58 HRC, picado duplo nas faces plana e côncava, com cabo. Referência: Vonder (ou equivalente técnico).</v>
      </c>
      <c r="C27" s="47">
        <f>'Pesquisa de preço'!D33</f>
        <v>1</v>
      </c>
      <c r="D27" s="47">
        <f>'ANEXO 3'!E31</f>
        <v>60</v>
      </c>
      <c r="E27" s="50">
        <f t="shared" si="0"/>
        <v>1.6666666666666666E-2</v>
      </c>
      <c r="F27" s="49">
        <f>'Pesquisa de preço'!E33</f>
        <v>78.529999999999987</v>
      </c>
      <c r="G27" s="49">
        <f t="shared" si="1"/>
        <v>1.3088333333333331</v>
      </c>
      <c r="J27" s="19"/>
    </row>
    <row r="28" spans="1:10" ht="14.25" x14ac:dyDescent="0.45">
      <c r="A28" s="47" t="str">
        <f>'Pesquisa de preço'!A34</f>
        <v>1.24</v>
      </c>
      <c r="B28" s="48" t="str">
        <f>'Pesquisa de preço'!B34</f>
        <v>Trena com 10m.</v>
      </c>
      <c r="C28" s="47">
        <f>'Pesquisa de preço'!D34</f>
        <v>1</v>
      </c>
      <c r="D28" s="47">
        <f>'ANEXO 3'!E32</f>
        <v>24</v>
      </c>
      <c r="E28" s="50">
        <f t="shared" si="0"/>
        <v>4.1666666666666664E-2</v>
      </c>
      <c r="F28" s="49">
        <f>'Pesquisa de preço'!E34</f>
        <v>26.18</v>
      </c>
      <c r="G28" s="49">
        <f t="shared" si="1"/>
        <v>1.0908333333333333</v>
      </c>
      <c r="J28" s="19"/>
    </row>
    <row r="29" spans="1:10" ht="14.25" x14ac:dyDescent="0.45">
      <c r="A29" s="47" t="str">
        <f>'Pesquisa de preço'!A35</f>
        <v>1.25</v>
      </c>
      <c r="B29" s="48" t="str">
        <f>'Pesquisa de preço'!B35</f>
        <v>Alicate bomba d’água / bico de papagaio 12”.</v>
      </c>
      <c r="C29" s="47">
        <f>'Pesquisa de preço'!D35</f>
        <v>1</v>
      </c>
      <c r="D29" s="47">
        <f>'ANEXO 3'!E33</f>
        <v>60</v>
      </c>
      <c r="E29" s="50">
        <f t="shared" si="0"/>
        <v>1.6666666666666666E-2</v>
      </c>
      <c r="F29" s="49">
        <f>'Pesquisa de preço'!E35</f>
        <v>87.646666666666661</v>
      </c>
      <c r="G29" s="49">
        <f t="shared" si="1"/>
        <v>1.4607777777777777</v>
      </c>
      <c r="J29" s="19"/>
    </row>
    <row r="30" spans="1:10" ht="71.25" x14ac:dyDescent="0.45">
      <c r="A30" s="47" t="str">
        <f>'Pesquisa de preço'!A36</f>
        <v>1.26</v>
      </c>
      <c r="B30" s="48" t="str">
        <f>'Pesquisa de preço'!B36</f>
        <v>Colher de pedreiro oval 8" (200mm), aço carbono especial temperado, cabo em madeira envernizada com guarnição metálica protetora, haste soldada pelo processo TIG. Referência: Tramontina 77358/085 (ou equivalente técnico).</v>
      </c>
      <c r="C30" s="47">
        <f>'Pesquisa de preço'!D36</f>
        <v>1</v>
      </c>
      <c r="D30" s="47">
        <f>'ANEXO 3'!E34</f>
        <v>60</v>
      </c>
      <c r="E30" s="50">
        <f t="shared" si="0"/>
        <v>1.6666666666666666E-2</v>
      </c>
      <c r="F30" s="49">
        <f>'Pesquisa de preço'!E36</f>
        <v>24.929999999999996</v>
      </c>
      <c r="G30" s="49">
        <f t="shared" si="1"/>
        <v>0.41549999999999992</v>
      </c>
      <c r="J30" s="19"/>
    </row>
    <row r="31" spans="1:10" ht="15.7" customHeight="1" x14ac:dyDescent="0.45">
      <c r="A31" s="86" t="s">
        <v>679</v>
      </c>
      <c r="B31" s="86"/>
      <c r="C31" s="86"/>
      <c r="D31" s="86"/>
      <c r="E31" s="86"/>
      <c r="F31" s="86"/>
      <c r="G31" s="49">
        <f>SUM(G5:G30)</f>
        <v>18.451388888888886</v>
      </c>
      <c r="J31" s="19"/>
    </row>
    <row r="32" spans="1:10" ht="15.7" customHeight="1" x14ac:dyDescent="0.45">
      <c r="A32" s="85" t="s">
        <v>687</v>
      </c>
      <c r="B32" s="85"/>
      <c r="C32" s="85"/>
      <c r="D32" s="85"/>
      <c r="E32" s="85"/>
      <c r="F32" s="85"/>
      <c r="G32" s="70">
        <f>G31</f>
        <v>18.451388888888886</v>
      </c>
      <c r="J32" s="19"/>
    </row>
    <row r="33" spans="1:10" ht="14.25" x14ac:dyDescent="0.45">
      <c r="A33" s="92"/>
      <c r="B33" s="92"/>
      <c r="C33" s="92"/>
      <c r="D33" s="92"/>
      <c r="E33" s="92"/>
      <c r="F33" s="92"/>
      <c r="G33" s="92"/>
      <c r="J33" s="19"/>
    </row>
    <row r="34" spans="1:10" ht="14.25" x14ac:dyDescent="0.45">
      <c r="A34" s="1" t="str">
        <f>'Pesquisa de preço'!A38</f>
        <v>TABELA 2 - KIT DE FERRAMENTAS PARA MANUTENÇÃO DE SISTEMA ELÉTRICO
(POR POSTO DE TÉCNICO EM ELETROTÉCNICA)</v>
      </c>
      <c r="B34" s="1"/>
      <c r="C34" s="1"/>
      <c r="D34" s="1"/>
      <c r="E34" s="1"/>
      <c r="F34" s="1"/>
      <c r="G34" s="1"/>
      <c r="J34" s="19"/>
    </row>
    <row r="35" spans="1:10" ht="42.75" x14ac:dyDescent="0.45">
      <c r="A35" s="43" t="s">
        <v>7</v>
      </c>
      <c r="B35" s="71" t="s">
        <v>8</v>
      </c>
      <c r="C35" s="71" t="s">
        <v>10</v>
      </c>
      <c r="D35" s="71" t="s">
        <v>684</v>
      </c>
      <c r="E35" s="71" t="s">
        <v>661</v>
      </c>
      <c r="F35" s="71" t="s">
        <v>685</v>
      </c>
      <c r="G35" s="71" t="s">
        <v>686</v>
      </c>
      <c r="J35" s="19"/>
    </row>
    <row r="36" spans="1:10" ht="14.25" x14ac:dyDescent="0.45">
      <c r="A36" s="47" t="str">
        <f>'Pesquisa de preço'!A40</f>
        <v>2.1</v>
      </c>
      <c r="B36" s="48" t="str">
        <f>'Pesquisa de preço'!B40</f>
        <v>Alicate de bico meia cana reto com cabo isolado 6”.</v>
      </c>
      <c r="C36" s="47">
        <f>'Pesquisa de preço'!D40</f>
        <v>1</v>
      </c>
      <c r="D36" s="47">
        <f>'ANEXO 3'!E38</f>
        <v>60</v>
      </c>
      <c r="E36" s="50">
        <f t="shared" ref="E36:E58" si="2">C36/D36</f>
        <v>1.6666666666666666E-2</v>
      </c>
      <c r="F36" s="49">
        <f>'Pesquisa de preço'!E40</f>
        <v>35.03</v>
      </c>
      <c r="G36" s="49">
        <f t="shared" ref="G36:G58" si="3">F36*E36</f>
        <v>0.58383333333333332</v>
      </c>
      <c r="J36" s="19"/>
    </row>
    <row r="37" spans="1:10" ht="14.25" x14ac:dyDescent="0.45">
      <c r="A37" s="47" t="str">
        <f>'Pesquisa de preço'!A41</f>
        <v>2.2</v>
      </c>
      <c r="B37" s="48" t="str">
        <f>'Pesquisa de preço'!B41</f>
        <v>Alicate de corte diagonal com cabo isolado 6”.</v>
      </c>
      <c r="C37" s="47">
        <f>'Pesquisa de preço'!D41</f>
        <v>1</v>
      </c>
      <c r="D37" s="47">
        <f>'ANEXO 3'!E39</f>
        <v>60</v>
      </c>
      <c r="E37" s="50">
        <f t="shared" si="2"/>
        <v>1.6666666666666666E-2</v>
      </c>
      <c r="F37" s="49">
        <f>'Pesquisa de preço'!E41</f>
        <v>35.86</v>
      </c>
      <c r="G37" s="49">
        <f t="shared" si="3"/>
        <v>0.59766666666666668</v>
      </c>
      <c r="J37" s="19"/>
    </row>
    <row r="38" spans="1:10" ht="14.25" x14ac:dyDescent="0.45">
      <c r="A38" s="47" t="str">
        <f>'Pesquisa de preço'!A42</f>
        <v>2.3</v>
      </c>
      <c r="B38" s="48" t="str">
        <f>'Pesquisa de preço'!B42</f>
        <v>Alicate universal com cabo isolado 8”.</v>
      </c>
      <c r="C38" s="47">
        <f>'Pesquisa de preço'!D42</f>
        <v>1</v>
      </c>
      <c r="D38" s="47">
        <f>'ANEXO 3'!E40</f>
        <v>60</v>
      </c>
      <c r="E38" s="50">
        <f t="shared" si="2"/>
        <v>1.6666666666666666E-2</v>
      </c>
      <c r="F38" s="49">
        <f>'Pesquisa de preço'!E42</f>
        <v>48.03</v>
      </c>
      <c r="G38" s="49">
        <f t="shared" si="3"/>
        <v>0.80049999999999999</v>
      </c>
      <c r="J38" s="19"/>
    </row>
    <row r="39" spans="1:10" ht="14.25" x14ac:dyDescent="0.45">
      <c r="A39" s="47" t="str">
        <f>'Pesquisa de preço'!A43</f>
        <v>2.4</v>
      </c>
      <c r="B39" s="48" t="str">
        <f>'Pesquisa de preço'!B43</f>
        <v>Caixa metálica para ferramenta com divisão.</v>
      </c>
      <c r="C39" s="47">
        <f>'Pesquisa de preço'!D43</f>
        <v>1</v>
      </c>
      <c r="D39" s="47">
        <f>'ANEXO 3'!E41</f>
        <v>120</v>
      </c>
      <c r="E39" s="50">
        <f t="shared" si="2"/>
        <v>8.3333333333333332E-3</v>
      </c>
      <c r="F39" s="49">
        <f>'Pesquisa de preço'!E43</f>
        <v>119.61666666666667</v>
      </c>
      <c r="G39" s="49">
        <f t="shared" si="3"/>
        <v>0.99680555555555561</v>
      </c>
      <c r="J39" s="19"/>
    </row>
    <row r="40" spans="1:10" ht="85.5" x14ac:dyDescent="0.45">
      <c r="A40" s="47" t="str">
        <f>'Pesquisa de preço'!A44</f>
        <v>2.5</v>
      </c>
      <c r="B40" s="48" t="str">
        <f>'Pesquisa de preço'!B44</f>
        <v>Detector de tensão sem contato tipo caneta, faixa de detecção de 90 a 1000V AC, indicação sonora e luminosa de presença de tensão, classificação de segurança mínima CAT II 1000V conforme IEC 61010, alimentação por pilhas AAA. Referência: Minipa EZAlert II (ou equivalente técnico).</v>
      </c>
      <c r="C40" s="47">
        <f>'Pesquisa de preço'!D44</f>
        <v>1</v>
      </c>
      <c r="D40" s="47">
        <f>'ANEXO 3'!E42</f>
        <v>24</v>
      </c>
      <c r="E40" s="50">
        <f t="shared" si="2"/>
        <v>4.1666666666666664E-2</v>
      </c>
      <c r="F40" s="49">
        <f>'Pesquisa de preço'!E44</f>
        <v>81.69</v>
      </c>
      <c r="G40" s="49">
        <f t="shared" si="3"/>
        <v>3.4037499999999996</v>
      </c>
      <c r="J40" s="19"/>
    </row>
    <row r="41" spans="1:10" ht="14.25" x14ac:dyDescent="0.45">
      <c r="A41" s="47" t="str">
        <f>'Pesquisa de preço'!A45</f>
        <v>2.6</v>
      </c>
      <c r="B41" s="48" t="str">
        <f>'Pesquisa de preço'!B45</f>
        <v>Chave isolada tipo fenda tamanho 3/16x4”.</v>
      </c>
      <c r="C41" s="47">
        <f>'Pesquisa de preço'!D45</f>
        <v>1</v>
      </c>
      <c r="D41" s="47">
        <f>'ANEXO 3'!E43</f>
        <v>60</v>
      </c>
      <c r="E41" s="50">
        <f t="shared" si="2"/>
        <v>1.6666666666666666E-2</v>
      </c>
      <c r="F41" s="49">
        <f>'Pesquisa de preço'!E45</f>
        <v>22.016666666666666</v>
      </c>
      <c r="G41" s="49">
        <f t="shared" si="3"/>
        <v>0.36694444444444441</v>
      </c>
      <c r="J41" s="19"/>
    </row>
    <row r="42" spans="1:10" ht="14.25" x14ac:dyDescent="0.45">
      <c r="A42" s="47" t="str">
        <f>'Pesquisa de preço'!A46</f>
        <v>2.7</v>
      </c>
      <c r="B42" s="48" t="str">
        <f>'Pesquisa de preço'!B46</f>
        <v>Chave isolada tipo fenda tamanho 3/16x6”.</v>
      </c>
      <c r="C42" s="47">
        <f>'Pesquisa de preço'!D46</f>
        <v>1</v>
      </c>
      <c r="D42" s="47">
        <f>'ANEXO 3'!E44</f>
        <v>60</v>
      </c>
      <c r="E42" s="50">
        <f t="shared" si="2"/>
        <v>1.6666666666666666E-2</v>
      </c>
      <c r="F42" s="49">
        <f>'Pesquisa de preço'!E46</f>
        <v>26.409999999999997</v>
      </c>
      <c r="G42" s="49">
        <f t="shared" si="3"/>
        <v>0.4401666666666666</v>
      </c>
      <c r="J42" s="19"/>
    </row>
    <row r="43" spans="1:10" ht="14.25" x14ac:dyDescent="0.45">
      <c r="A43" s="47" t="str">
        <f>'Pesquisa de preço'!A47</f>
        <v>2.8</v>
      </c>
      <c r="B43" s="48" t="str">
        <f>'Pesquisa de preço'!B47</f>
        <v>Chave isolada tipo fenda tamanho 5/16x8”.</v>
      </c>
      <c r="C43" s="47">
        <f>'Pesquisa de preço'!D47</f>
        <v>1</v>
      </c>
      <c r="D43" s="47">
        <f>'ANEXO 3'!E45</f>
        <v>60</v>
      </c>
      <c r="E43" s="50">
        <f t="shared" si="2"/>
        <v>1.6666666666666666E-2</v>
      </c>
      <c r="F43" s="49">
        <f>'Pesquisa de preço'!E47</f>
        <v>51.50333333333333</v>
      </c>
      <c r="G43" s="49">
        <f t="shared" si="3"/>
        <v>0.85838888888888887</v>
      </c>
      <c r="J43" s="19"/>
    </row>
    <row r="44" spans="1:10" ht="14.25" x14ac:dyDescent="0.45">
      <c r="A44" s="47" t="str">
        <f>'Pesquisa de preço'!A48</f>
        <v>2.9</v>
      </c>
      <c r="B44" s="48" t="str">
        <f>'Pesquisa de preço'!B48</f>
        <v>Chave isolada tipo fenda tamanho 1/8x3”.</v>
      </c>
      <c r="C44" s="47">
        <f>'Pesquisa de preço'!D48</f>
        <v>1</v>
      </c>
      <c r="D44" s="47">
        <f>'ANEXO 3'!E46</f>
        <v>60</v>
      </c>
      <c r="E44" s="50">
        <f t="shared" si="2"/>
        <v>1.6666666666666666E-2</v>
      </c>
      <c r="F44" s="49">
        <f>'Pesquisa de preço'!E48</f>
        <v>10.513333333333334</v>
      </c>
      <c r="G44" s="49">
        <f t="shared" si="3"/>
        <v>0.17522222222222222</v>
      </c>
      <c r="J44" s="19"/>
    </row>
    <row r="45" spans="1:10" ht="14.25" x14ac:dyDescent="0.45">
      <c r="A45" s="47" t="str">
        <f>'Pesquisa de preço'!A49</f>
        <v>2.10</v>
      </c>
      <c r="B45" s="48" t="str">
        <f>'Pesquisa de preço'!B49</f>
        <v>Chave isolada tipo fenda tamanho 1/4x6”.</v>
      </c>
      <c r="C45" s="47">
        <f>'Pesquisa de preço'!D49</f>
        <v>1</v>
      </c>
      <c r="D45" s="47">
        <f>'ANEXO 3'!E47</f>
        <v>60</v>
      </c>
      <c r="E45" s="50">
        <f t="shared" si="2"/>
        <v>1.6666666666666666E-2</v>
      </c>
      <c r="F45" s="49">
        <f>'Pesquisa de preço'!E49</f>
        <v>30.13</v>
      </c>
      <c r="G45" s="49">
        <f t="shared" si="3"/>
        <v>0.50216666666666665</v>
      </c>
      <c r="J45" s="19"/>
    </row>
    <row r="46" spans="1:10" ht="14.25" x14ac:dyDescent="0.45">
      <c r="A46" s="47" t="str">
        <f>'Pesquisa de preço'!A50</f>
        <v>2.11</v>
      </c>
      <c r="B46" s="48" t="str">
        <f>'Pesquisa de preço'!B50</f>
        <v>Chave isolada tipo Philips tamanho 3/16x4”.</v>
      </c>
      <c r="C46" s="47">
        <f>'Pesquisa de preço'!D50</f>
        <v>1</v>
      </c>
      <c r="D46" s="47">
        <f>'ANEXO 3'!E48</f>
        <v>60</v>
      </c>
      <c r="E46" s="50">
        <f t="shared" si="2"/>
        <v>1.6666666666666666E-2</v>
      </c>
      <c r="F46" s="49">
        <f>'Pesquisa de preço'!E50</f>
        <v>18.546666666666667</v>
      </c>
      <c r="G46" s="49">
        <f t="shared" si="3"/>
        <v>0.30911111111111111</v>
      </c>
      <c r="J46" s="19"/>
    </row>
    <row r="47" spans="1:10" ht="14.25" x14ac:dyDescent="0.45">
      <c r="A47" s="47" t="str">
        <f>'Pesquisa de preço'!A51</f>
        <v>2.12</v>
      </c>
      <c r="B47" s="48" t="str">
        <f>'Pesquisa de preço'!B51</f>
        <v>Chave isolada tipo Philips tamanho 3/16x6”.</v>
      </c>
      <c r="C47" s="47">
        <f>'Pesquisa de preço'!D51</f>
        <v>1</v>
      </c>
      <c r="D47" s="47">
        <f>'ANEXO 3'!E49</f>
        <v>60</v>
      </c>
      <c r="E47" s="50">
        <f t="shared" si="2"/>
        <v>1.6666666666666666E-2</v>
      </c>
      <c r="F47" s="49">
        <f>'Pesquisa de preço'!E51</f>
        <v>31.236666666666668</v>
      </c>
      <c r="G47" s="49">
        <f t="shared" si="3"/>
        <v>0.52061111111111114</v>
      </c>
      <c r="J47" s="19"/>
    </row>
    <row r="48" spans="1:10" ht="14.25" x14ac:dyDescent="0.45">
      <c r="A48" s="47" t="str">
        <f>'Pesquisa de preço'!A52</f>
        <v>2.13</v>
      </c>
      <c r="B48" s="48" t="str">
        <f>'Pesquisa de preço'!B52</f>
        <v>Chave isolada tipo Philips tamanho 5/16x8”.</v>
      </c>
      <c r="C48" s="47">
        <f>'Pesquisa de preço'!D52</f>
        <v>1</v>
      </c>
      <c r="D48" s="47">
        <f>'ANEXO 3'!E50</f>
        <v>60</v>
      </c>
      <c r="E48" s="50">
        <f t="shared" si="2"/>
        <v>1.6666666666666666E-2</v>
      </c>
      <c r="F48" s="49">
        <f>'Pesquisa de preço'!E52</f>
        <v>18.739999999999998</v>
      </c>
      <c r="G48" s="49">
        <f t="shared" si="3"/>
        <v>0.3123333333333333</v>
      </c>
      <c r="J48" s="19"/>
    </row>
    <row r="49" spans="1:10" ht="14.25" x14ac:dyDescent="0.45">
      <c r="A49" s="47" t="str">
        <f>'Pesquisa de preço'!A53</f>
        <v>2.14</v>
      </c>
      <c r="B49" s="48" t="str">
        <f>'Pesquisa de preço'!B53</f>
        <v>Chave isolada tipo Philips tamanho 1/8x3”.</v>
      </c>
      <c r="C49" s="47">
        <f>'Pesquisa de preço'!D53</f>
        <v>1</v>
      </c>
      <c r="D49" s="47">
        <f>'ANEXO 3'!E51</f>
        <v>60</v>
      </c>
      <c r="E49" s="50">
        <f t="shared" si="2"/>
        <v>1.6666666666666666E-2</v>
      </c>
      <c r="F49" s="49">
        <f>'Pesquisa de preço'!E53</f>
        <v>10.416666666666666</v>
      </c>
      <c r="G49" s="49">
        <f t="shared" si="3"/>
        <v>0.1736111111111111</v>
      </c>
      <c r="J49" s="19"/>
    </row>
    <row r="50" spans="1:10" ht="14.25" x14ac:dyDescent="0.45">
      <c r="A50" s="47" t="str">
        <f>'Pesquisa de preço'!A54</f>
        <v>2.15</v>
      </c>
      <c r="B50" s="48" t="str">
        <f>'Pesquisa de preço'!B54</f>
        <v>Chave isolada tipo Philips tamanho 1/4x6”.</v>
      </c>
      <c r="C50" s="47">
        <f>'Pesquisa de preço'!D54</f>
        <v>1</v>
      </c>
      <c r="D50" s="47">
        <f>'ANEXO 3'!E52</f>
        <v>60</v>
      </c>
      <c r="E50" s="50">
        <f t="shared" si="2"/>
        <v>1.6666666666666666E-2</v>
      </c>
      <c r="F50" s="49">
        <f>'Pesquisa de preço'!E54</f>
        <v>24.179999999999996</v>
      </c>
      <c r="G50" s="49">
        <f t="shared" si="3"/>
        <v>0.40299999999999991</v>
      </c>
      <c r="J50" s="19"/>
    </row>
    <row r="51" spans="1:10" ht="14.25" x14ac:dyDescent="0.45">
      <c r="A51" s="47" t="str">
        <f>'Pesquisa de preço'!A55</f>
        <v>2.16</v>
      </c>
      <c r="B51" s="48" t="str">
        <f>'Pesquisa de preço'!B55</f>
        <v>Guia passa fio com alma de aço, rolo com 20m.</v>
      </c>
      <c r="C51" s="47">
        <f>'Pesquisa de preço'!D55</f>
        <v>1</v>
      </c>
      <c r="D51" s="47">
        <f>'ANEXO 3'!E53</f>
        <v>24</v>
      </c>
      <c r="E51" s="50">
        <f t="shared" si="2"/>
        <v>4.1666666666666664E-2</v>
      </c>
      <c r="F51" s="49">
        <f>'Pesquisa de preço'!E55</f>
        <v>23.636666666666667</v>
      </c>
      <c r="G51" s="49">
        <f t="shared" si="3"/>
        <v>0.98486111111111108</v>
      </c>
      <c r="J51" s="19"/>
    </row>
    <row r="52" spans="1:10" ht="28.5" x14ac:dyDescent="0.45">
      <c r="A52" s="47" t="str">
        <f>'Pesquisa de preço'!A56</f>
        <v>2.17</v>
      </c>
      <c r="B52" s="48" t="str">
        <f>'Pesquisa de preço'!B56</f>
        <v>Alicate Automático, Ajustável, Desencapador e Crimpador de Fios, Amarelo/Preto, 203mm - 8”.</v>
      </c>
      <c r="C52" s="47">
        <f>'Pesquisa de preço'!D56</f>
        <v>1</v>
      </c>
      <c r="D52" s="47">
        <f>'ANEXO 3'!E54</f>
        <v>60</v>
      </c>
      <c r="E52" s="50">
        <f t="shared" si="2"/>
        <v>1.6666666666666666E-2</v>
      </c>
      <c r="F52" s="49">
        <f>'Pesquisa de preço'!E56</f>
        <v>105.5</v>
      </c>
      <c r="G52" s="49">
        <f t="shared" si="3"/>
        <v>1.7583333333333333</v>
      </c>
      <c r="J52" s="19"/>
    </row>
    <row r="53" spans="1:10" ht="14.25" x14ac:dyDescent="0.45">
      <c r="A53" s="47" t="str">
        <f>'Pesquisa de preço'!A57</f>
        <v>2.18</v>
      </c>
      <c r="B53" s="48" t="str">
        <f>'Pesquisa de preço'!B57</f>
        <v>Alicate prensa terminal tubular.</v>
      </c>
      <c r="C53" s="47">
        <f>'Pesquisa de preço'!D57</f>
        <v>1</v>
      </c>
      <c r="D53" s="47">
        <f>'ANEXO 3'!E55</f>
        <v>60</v>
      </c>
      <c r="E53" s="50">
        <f t="shared" si="2"/>
        <v>1.6666666666666666E-2</v>
      </c>
      <c r="F53" s="49">
        <f>'Pesquisa de preço'!E57</f>
        <v>85.926666666666677</v>
      </c>
      <c r="G53" s="49">
        <f t="shared" si="3"/>
        <v>1.4321111111111113</v>
      </c>
      <c r="J53" s="19"/>
    </row>
    <row r="54" spans="1:10" ht="14.25" x14ac:dyDescent="0.45">
      <c r="A54" s="47" t="str">
        <f>'Pesquisa de preço'!A58</f>
        <v>2.19</v>
      </c>
      <c r="B54" s="48" t="str">
        <f>'Pesquisa de preço'!B58</f>
        <v>Serrote em aço para gesso.</v>
      </c>
      <c r="C54" s="47">
        <f>'Pesquisa de preço'!D58</f>
        <v>1</v>
      </c>
      <c r="D54" s="47">
        <f>'ANEXO 3'!E56</f>
        <v>60</v>
      </c>
      <c r="E54" s="50">
        <f t="shared" si="2"/>
        <v>1.6666666666666666E-2</v>
      </c>
      <c r="F54" s="49">
        <f>'Pesquisa de preço'!E58</f>
        <v>34.963333333333331</v>
      </c>
      <c r="G54" s="49">
        <f t="shared" si="3"/>
        <v>0.58272222222222214</v>
      </c>
      <c r="J54" s="19"/>
    </row>
    <row r="55" spans="1:10" ht="14.25" x14ac:dyDescent="0.45">
      <c r="A55" s="47" t="str">
        <f>'Pesquisa de preço'!A59</f>
        <v>2.20</v>
      </c>
      <c r="B55" s="48" t="str">
        <f>'Pesquisa de preço'!B59</f>
        <v>Jogo de chaves Torx (torque), curta tipo L com 9 peças.</v>
      </c>
      <c r="C55" s="47">
        <f>'Pesquisa de preço'!D59</f>
        <v>1</v>
      </c>
      <c r="D55" s="47">
        <f>'ANEXO 3'!E57</f>
        <v>120</v>
      </c>
      <c r="E55" s="50">
        <f t="shared" si="2"/>
        <v>8.3333333333333332E-3</v>
      </c>
      <c r="F55" s="49">
        <f>'Pesquisa de preço'!E59</f>
        <v>176.20000000000002</v>
      </c>
      <c r="G55" s="49">
        <f t="shared" si="3"/>
        <v>1.4683333333333335</v>
      </c>
      <c r="J55" s="19"/>
    </row>
    <row r="56" spans="1:10" ht="71.25" x14ac:dyDescent="0.45">
      <c r="A56" s="47" t="str">
        <f>'Pesquisa de preço'!A60</f>
        <v>2.21</v>
      </c>
      <c r="B56" s="48" t="str">
        <f>'Pesquisa de preço'!B60</f>
        <v>Lanterna de cabeça com tecnologia LED, fluxo luminoso mínimo de 120 lm, recarregável por USB ou a pilhas, ajuste angular de inclinação, faixa elástica ajustável, grau de proteção mínimo IP44. Referência: Vonder LCV 120 (ou equivalente técnico).</v>
      </c>
      <c r="C56" s="47">
        <f>'Pesquisa de preço'!D60</f>
        <v>1</v>
      </c>
      <c r="D56" s="47">
        <f>'ANEXO 3'!E58</f>
        <v>24</v>
      </c>
      <c r="E56" s="50">
        <f t="shared" si="2"/>
        <v>4.1666666666666664E-2</v>
      </c>
      <c r="F56" s="49">
        <f>'Pesquisa de preço'!E60</f>
        <v>38.296666666666674</v>
      </c>
      <c r="G56" s="49">
        <f t="shared" si="3"/>
        <v>1.5956944444444447</v>
      </c>
      <c r="J56" s="19"/>
    </row>
    <row r="57" spans="1:10" ht="14.25" x14ac:dyDescent="0.45">
      <c r="A57" s="47" t="str">
        <f>'Pesquisa de preço'!A61</f>
        <v>2.22</v>
      </c>
      <c r="B57" s="48" t="str">
        <f>'Pesquisa de preço'!B61</f>
        <v>Cinto de ferramentas.</v>
      </c>
      <c r="C57" s="47">
        <f>'Pesquisa de preço'!D61</f>
        <v>1</v>
      </c>
      <c r="D57" s="47">
        <f>'ANEXO 3'!E59</f>
        <v>120</v>
      </c>
      <c r="E57" s="50">
        <f t="shared" si="2"/>
        <v>8.3333333333333332E-3</v>
      </c>
      <c r="F57" s="49">
        <f>'Pesquisa de preço'!E61</f>
        <v>39.866666666666667</v>
      </c>
      <c r="G57" s="49">
        <f t="shared" si="3"/>
        <v>0.3322222222222222</v>
      </c>
      <c r="J57" s="19"/>
    </row>
    <row r="58" spans="1:10" ht="14.25" x14ac:dyDescent="0.45">
      <c r="A58" s="47" t="str">
        <f>'Pesquisa de preço'!A62</f>
        <v>2.23</v>
      </c>
      <c r="B58" s="48" t="str">
        <f>'Pesquisa de preço'!B62</f>
        <v>Ferro de solda 30W 220v.</v>
      </c>
      <c r="C58" s="47">
        <f>'Pesquisa de preço'!D62</f>
        <v>1</v>
      </c>
      <c r="D58" s="47">
        <f>'ANEXO 3'!E60</f>
        <v>24</v>
      </c>
      <c r="E58" s="50">
        <f t="shared" si="2"/>
        <v>4.1666666666666664E-2</v>
      </c>
      <c r="F58" s="49">
        <f>'Pesquisa de preço'!E62</f>
        <v>26.236666666666668</v>
      </c>
      <c r="G58" s="49">
        <f t="shared" si="3"/>
        <v>1.0931944444444444</v>
      </c>
      <c r="J58" s="19"/>
    </row>
    <row r="59" spans="1:10" ht="15.7" customHeight="1" x14ac:dyDescent="0.45">
      <c r="A59" s="86" t="s">
        <v>679</v>
      </c>
      <c r="B59" s="86"/>
      <c r="C59" s="86"/>
      <c r="D59" s="86"/>
      <c r="E59" s="86"/>
      <c r="F59" s="86"/>
      <c r="G59" s="49">
        <f>SUM(G36:G58)</f>
        <v>19.691583333333334</v>
      </c>
      <c r="J59" s="19"/>
    </row>
    <row r="60" spans="1:10" ht="15.7" customHeight="1" x14ac:dyDescent="0.45">
      <c r="A60" s="85" t="s">
        <v>687</v>
      </c>
      <c r="B60" s="85"/>
      <c r="C60" s="85"/>
      <c r="D60" s="85"/>
      <c r="E60" s="85"/>
      <c r="F60" s="85"/>
      <c r="G60" s="70">
        <f>G59</f>
        <v>19.691583333333334</v>
      </c>
      <c r="J60" s="19"/>
    </row>
    <row r="61" spans="1:10" ht="14.25" x14ac:dyDescent="0.45">
      <c r="A61" s="92"/>
      <c r="B61" s="92"/>
      <c r="C61" s="92"/>
      <c r="D61" s="92"/>
      <c r="E61" s="92"/>
      <c r="F61" s="92"/>
      <c r="G61" s="92"/>
      <c r="J61" s="19"/>
    </row>
    <row r="62" spans="1:10" ht="14.25" x14ac:dyDescent="0.45">
      <c r="A62" s="1" t="str">
        <f>'Pesquisa de preço'!A71</f>
        <v>TABELA 4 - KIT DE FERRAMENTAS PARA MANUTENÇÃO DE SISTEMA DE REDE ESTRUTURADA
(POR POSTO DE TÉCNICO EM TELECOMUNICAÇÕES)</v>
      </c>
      <c r="B62" s="1"/>
      <c r="C62" s="1"/>
      <c r="D62" s="1"/>
      <c r="E62" s="1"/>
      <c r="F62" s="1"/>
      <c r="G62" s="1"/>
      <c r="J62" s="19"/>
    </row>
    <row r="63" spans="1:10" ht="42.75" x14ac:dyDescent="0.45">
      <c r="A63" s="43" t="s">
        <v>7</v>
      </c>
      <c r="B63" s="71" t="s">
        <v>8</v>
      </c>
      <c r="C63" s="71" t="s">
        <v>10</v>
      </c>
      <c r="D63" s="71" t="s">
        <v>684</v>
      </c>
      <c r="E63" s="71" t="s">
        <v>661</v>
      </c>
      <c r="F63" s="71" t="s">
        <v>685</v>
      </c>
      <c r="G63" s="71" t="s">
        <v>686</v>
      </c>
      <c r="J63" s="19"/>
    </row>
    <row r="64" spans="1:10" ht="28.5" x14ac:dyDescent="0.45">
      <c r="A64" s="47" t="str">
        <f>'Pesquisa de preço'!A73</f>
        <v>4.1</v>
      </c>
      <c r="B64" s="48" t="str">
        <f>'Pesquisa de preço'!B73</f>
        <v>Alicate de crimpagem para conectorização de cabeamento UTP (RJ-45, RJ-11 e RJ-9).</v>
      </c>
      <c r="C64" s="47">
        <f>'Pesquisa de preço'!D73</f>
        <v>1</v>
      </c>
      <c r="D64" s="47">
        <f>'ANEXO 3'!E64</f>
        <v>36</v>
      </c>
      <c r="E64" s="50">
        <f t="shared" ref="E64:E75" si="4">C64/D64</f>
        <v>2.7777777777777776E-2</v>
      </c>
      <c r="F64" s="49">
        <f>'Pesquisa de preço'!E73</f>
        <v>38.50333333333333</v>
      </c>
      <c r="G64" s="49">
        <f t="shared" ref="G64:G75" si="5">F64*E64</f>
        <v>1.069537037037037</v>
      </c>
      <c r="J64" s="19"/>
    </row>
    <row r="65" spans="1:10" ht="14.25" x14ac:dyDescent="0.45">
      <c r="A65" s="47" t="str">
        <f>'Pesquisa de preço'!A74</f>
        <v>4.2</v>
      </c>
      <c r="B65" s="48" t="str">
        <f>'Pesquisa de preço'!B74</f>
        <v>Alicate de bico meia cana reto com cabo isolado 6”</v>
      </c>
      <c r="C65" s="47">
        <f>'Pesquisa de preço'!D74</f>
        <v>1</v>
      </c>
      <c r="D65" s="47">
        <f>'ANEXO 3'!E65</f>
        <v>60</v>
      </c>
      <c r="E65" s="50">
        <f t="shared" si="4"/>
        <v>1.6666666666666666E-2</v>
      </c>
      <c r="F65" s="49">
        <f>'Pesquisa de preço'!E74</f>
        <v>35.03</v>
      </c>
      <c r="G65" s="49">
        <f t="shared" si="5"/>
        <v>0.58383333333333332</v>
      </c>
      <c r="J65" s="19"/>
    </row>
    <row r="66" spans="1:10" ht="14.25" x14ac:dyDescent="0.45">
      <c r="A66" s="47" t="str">
        <f>'Pesquisa de preço'!A75</f>
        <v>4.3</v>
      </c>
      <c r="B66" s="48" t="str">
        <f>'Pesquisa de preço'!B75</f>
        <v>Alicate de corte diagonal com cabo isolado 6”.</v>
      </c>
      <c r="C66" s="47">
        <f>'Pesquisa de preço'!D75</f>
        <v>1</v>
      </c>
      <c r="D66" s="47">
        <f>'ANEXO 3'!E66</f>
        <v>60</v>
      </c>
      <c r="E66" s="50">
        <f t="shared" si="4"/>
        <v>1.6666666666666666E-2</v>
      </c>
      <c r="F66" s="49">
        <f>'Pesquisa de preço'!E75</f>
        <v>35.86</v>
      </c>
      <c r="G66" s="49">
        <f t="shared" si="5"/>
        <v>0.59766666666666668</v>
      </c>
      <c r="J66" s="19"/>
    </row>
    <row r="67" spans="1:10" ht="14.25" x14ac:dyDescent="0.45">
      <c r="A67" s="47" t="str">
        <f>'Pesquisa de preço'!A76</f>
        <v>4.4</v>
      </c>
      <c r="B67" s="48" t="str">
        <f>'Pesquisa de preço'!B76</f>
        <v>Alicate universal com cabo isolado 8”.</v>
      </c>
      <c r="C67" s="47">
        <f>'Pesquisa de preço'!D76</f>
        <v>1</v>
      </c>
      <c r="D67" s="47">
        <f>'ANEXO 3'!E67</f>
        <v>60</v>
      </c>
      <c r="E67" s="50">
        <f t="shared" si="4"/>
        <v>1.6666666666666666E-2</v>
      </c>
      <c r="F67" s="49">
        <f>'Pesquisa de preço'!E76</f>
        <v>48.03</v>
      </c>
      <c r="G67" s="49">
        <f t="shared" si="5"/>
        <v>0.80049999999999999</v>
      </c>
      <c r="J67" s="19"/>
    </row>
    <row r="68" spans="1:10" ht="14.25" x14ac:dyDescent="0.45">
      <c r="A68" s="47" t="str">
        <f>'Pesquisa de preço'!A77</f>
        <v>4.5</v>
      </c>
      <c r="B68" s="48" t="str">
        <f>'Pesquisa de preço'!B77</f>
        <v>Bolsa em lona para ferramentas fundo emborrachado.</v>
      </c>
      <c r="C68" s="47">
        <f>'Pesquisa de preço'!D77</f>
        <v>1</v>
      </c>
      <c r="D68" s="47">
        <f>'ANEXO 3'!E68</f>
        <v>60</v>
      </c>
      <c r="E68" s="50">
        <f t="shared" si="4"/>
        <v>1.6666666666666666E-2</v>
      </c>
      <c r="F68" s="49">
        <f>'Pesquisa de preço'!E77</f>
        <v>190.91</v>
      </c>
      <c r="G68" s="49">
        <f t="shared" si="5"/>
        <v>3.1818333333333331</v>
      </c>
      <c r="J68" s="19"/>
    </row>
    <row r="69" spans="1:10" ht="14.25" x14ac:dyDescent="0.45">
      <c r="A69" s="47" t="str">
        <f>'Pesquisa de preço'!A78</f>
        <v>4.6</v>
      </c>
      <c r="B69" s="48" t="str">
        <f>'Pesquisa de preço'!B78</f>
        <v>Decapador de cabo Cat. 5e / Cat. 6.</v>
      </c>
      <c r="C69" s="47">
        <f>'Pesquisa de preço'!D78</f>
        <v>1</v>
      </c>
      <c r="D69" s="47">
        <f>'ANEXO 3'!E69</f>
        <v>60</v>
      </c>
      <c r="E69" s="50">
        <f t="shared" si="4"/>
        <v>1.6666666666666666E-2</v>
      </c>
      <c r="F69" s="49">
        <f>'Pesquisa de preço'!E78</f>
        <v>30.369999999999994</v>
      </c>
      <c r="G69" s="49">
        <f t="shared" si="5"/>
        <v>0.50616666666666654</v>
      </c>
      <c r="J69" s="19"/>
    </row>
    <row r="70" spans="1:10" ht="28.5" x14ac:dyDescent="0.45">
      <c r="A70" s="47" t="str">
        <f>'Pesquisa de preço'!A79</f>
        <v>4.7</v>
      </c>
      <c r="B70" s="48" t="str">
        <f>'Pesquisa de preço'!B79</f>
        <v>Alicate de inserção telefonia Punch Down 314kr com impacto e corte.</v>
      </c>
      <c r="C70" s="47">
        <f>'Pesquisa de preço'!D79</f>
        <v>1</v>
      </c>
      <c r="D70" s="47">
        <f>'ANEXO 3'!E70</f>
        <v>60</v>
      </c>
      <c r="E70" s="50">
        <f t="shared" si="4"/>
        <v>1.6666666666666666E-2</v>
      </c>
      <c r="F70" s="49">
        <f>'Pesquisa de preço'!E79</f>
        <v>28.5</v>
      </c>
      <c r="G70" s="49">
        <f t="shared" si="5"/>
        <v>0.47499999999999998</v>
      </c>
      <c r="J70" s="19"/>
    </row>
    <row r="71" spans="1:10" ht="14.25" x14ac:dyDescent="0.45">
      <c r="A71" s="47" t="str">
        <f>'Pesquisa de preço'!A80</f>
        <v>4.8</v>
      </c>
      <c r="B71" s="48" t="str">
        <f>'Pesquisa de preço'!B80</f>
        <v>Jogo de chaves Fenda e Philips (14 peças).</v>
      </c>
      <c r="C71" s="47">
        <f>'Pesquisa de preço'!D80</f>
        <v>1</v>
      </c>
      <c r="D71" s="47">
        <f>'ANEXO 3'!E71</f>
        <v>60</v>
      </c>
      <c r="E71" s="50">
        <f t="shared" si="4"/>
        <v>1.6666666666666666E-2</v>
      </c>
      <c r="F71" s="49">
        <f>'Pesquisa de preço'!E80</f>
        <v>84.95</v>
      </c>
      <c r="G71" s="49">
        <f t="shared" si="5"/>
        <v>1.4158333333333333</v>
      </c>
      <c r="J71" s="19"/>
    </row>
    <row r="72" spans="1:10" ht="28.5" x14ac:dyDescent="0.45">
      <c r="A72" s="47" t="str">
        <f>'Pesquisa de preço'!A81</f>
        <v>4.9</v>
      </c>
      <c r="B72" s="48" t="str">
        <f>'Pesquisa de preço'!B81</f>
        <v>Jogo de chave combinada estrela e boca  com 12 peças (6 a 22mm).</v>
      </c>
      <c r="C72" s="47">
        <f>'Pesquisa de preço'!D81</f>
        <v>1</v>
      </c>
      <c r="D72" s="47">
        <f>'ANEXO 3'!E72</f>
        <v>60</v>
      </c>
      <c r="E72" s="50">
        <f t="shared" si="4"/>
        <v>1.6666666666666666E-2</v>
      </c>
      <c r="F72" s="49">
        <f>'Pesquisa de preço'!E81</f>
        <v>63.23</v>
      </c>
      <c r="G72" s="49">
        <f t="shared" si="5"/>
        <v>1.0538333333333332</v>
      </c>
      <c r="J72" s="19"/>
    </row>
    <row r="73" spans="1:10" ht="14.25" x14ac:dyDescent="0.45">
      <c r="A73" s="47" t="str">
        <f>'Pesquisa de preço'!A82</f>
        <v>4.10</v>
      </c>
      <c r="B73" s="48" t="str">
        <f>'Pesquisa de preço'!B82</f>
        <v>Arco de serra 12”.</v>
      </c>
      <c r="C73" s="47">
        <f>'Pesquisa de preço'!D82</f>
        <v>1</v>
      </c>
      <c r="D73" s="47">
        <f>'ANEXO 3'!E73</f>
        <v>60</v>
      </c>
      <c r="E73" s="50">
        <f t="shared" si="4"/>
        <v>1.6666666666666666E-2</v>
      </c>
      <c r="F73" s="49">
        <f>'Pesquisa de preço'!E82</f>
        <v>36.966666666666669</v>
      </c>
      <c r="G73" s="49">
        <f t="shared" si="5"/>
        <v>0.61611111111111116</v>
      </c>
      <c r="J73" s="19"/>
    </row>
    <row r="74" spans="1:10" ht="14.25" x14ac:dyDescent="0.45">
      <c r="A74" s="47" t="str">
        <f>'Pesquisa de preço'!A83</f>
        <v>4.11</v>
      </c>
      <c r="B74" s="48" t="str">
        <f>'Pesquisa de preço'!B83</f>
        <v>Ventosa Simples 30 kg.</v>
      </c>
      <c r="C74" s="47">
        <f>'Pesquisa de preço'!D83</f>
        <v>1</v>
      </c>
      <c r="D74" s="47">
        <f>'ANEXO 3'!E74</f>
        <v>24</v>
      </c>
      <c r="E74" s="50">
        <f t="shared" si="4"/>
        <v>4.1666666666666664E-2</v>
      </c>
      <c r="F74" s="49">
        <f>'Pesquisa de preço'!E83</f>
        <v>67.483333333333334</v>
      </c>
      <c r="G74" s="49">
        <f t="shared" si="5"/>
        <v>2.8118055555555554</v>
      </c>
      <c r="J74" s="19"/>
    </row>
    <row r="75" spans="1:10" ht="14.25" x14ac:dyDescent="0.45">
      <c r="A75" s="47" t="str">
        <f>'Pesquisa de preço'!A84</f>
        <v>4.12</v>
      </c>
      <c r="B75" s="48" t="str">
        <f>'Pesquisa de preço'!B84</f>
        <v>Ferro de solda 30W 220v.</v>
      </c>
      <c r="C75" s="47">
        <f>'Pesquisa de preço'!D84</f>
        <v>1</v>
      </c>
      <c r="D75" s="47">
        <f>'ANEXO 3'!E75</f>
        <v>24</v>
      </c>
      <c r="E75" s="50">
        <f t="shared" si="4"/>
        <v>4.1666666666666664E-2</v>
      </c>
      <c r="F75" s="49">
        <f>'Pesquisa de preço'!E84</f>
        <v>26.236666666666668</v>
      </c>
      <c r="G75" s="49">
        <f t="shared" si="5"/>
        <v>1.0931944444444444</v>
      </c>
      <c r="J75" s="19"/>
    </row>
    <row r="76" spans="1:10" ht="15.7" customHeight="1" x14ac:dyDescent="0.45">
      <c r="A76" s="86" t="s">
        <v>688</v>
      </c>
      <c r="B76" s="86"/>
      <c r="C76" s="86"/>
      <c r="D76" s="86"/>
      <c r="E76" s="86"/>
      <c r="F76" s="86"/>
      <c r="G76" s="49">
        <f>SUM(G64:G75)</f>
        <v>14.205314814814813</v>
      </c>
      <c r="J76" s="19"/>
    </row>
    <row r="77" spans="1:10" ht="15.7" customHeight="1" x14ac:dyDescent="0.45">
      <c r="A77" s="85" t="s">
        <v>687</v>
      </c>
      <c r="B77" s="85"/>
      <c r="C77" s="85"/>
      <c r="D77" s="85"/>
      <c r="E77" s="85"/>
      <c r="F77" s="85"/>
      <c r="G77" s="70">
        <f>G76</f>
        <v>14.205314814814813</v>
      </c>
      <c r="J77" s="19"/>
    </row>
    <row r="78" spans="1:10" ht="14.25" x14ac:dyDescent="0.45">
      <c r="A78" s="92"/>
      <c r="B78" s="92"/>
      <c r="C78" s="92"/>
      <c r="D78" s="92"/>
      <c r="E78" s="92"/>
      <c r="F78" s="92"/>
      <c r="G78" s="92"/>
      <c r="J78" s="19"/>
    </row>
    <row r="79" spans="1:10" ht="14.25" x14ac:dyDescent="0.45">
      <c r="A79" s="1" t="str">
        <f>'Pesquisa de preço'!A92</f>
        <v>TABELA 6 - KIT DE FERRAMENTAS PARA MANUTENÇÃO DE SISTEMA DE CLIMATIZAÇÃO
(POR POSTO DE MECÂNICO DE REFRIGERAÇÃO)</v>
      </c>
      <c r="B79" s="1"/>
      <c r="C79" s="1"/>
      <c r="D79" s="1"/>
      <c r="E79" s="1"/>
      <c r="F79" s="1"/>
      <c r="G79" s="1"/>
      <c r="J79" s="19"/>
    </row>
    <row r="80" spans="1:10" ht="42.75" x14ac:dyDescent="0.45">
      <c r="A80" s="43" t="s">
        <v>7</v>
      </c>
      <c r="B80" s="71" t="s">
        <v>8</v>
      </c>
      <c r="C80" s="71" t="s">
        <v>10</v>
      </c>
      <c r="D80" s="71" t="s">
        <v>684</v>
      </c>
      <c r="E80" s="71" t="s">
        <v>661</v>
      </c>
      <c r="F80" s="71" t="s">
        <v>685</v>
      </c>
      <c r="G80" s="71" t="s">
        <v>686</v>
      </c>
      <c r="J80" s="19"/>
    </row>
    <row r="81" spans="1:10" ht="14.25" x14ac:dyDescent="0.45">
      <c r="A81" s="47" t="str">
        <f>'Pesquisa de preço'!A94</f>
        <v>6.1</v>
      </c>
      <c r="B81" s="48" t="str">
        <f>'Pesquisa de preço'!B94</f>
        <v>Alicate de bico meia cana reto com cabo isolado 6”.</v>
      </c>
      <c r="C81" s="47">
        <f>'Pesquisa de preço'!D94</f>
        <v>1</v>
      </c>
      <c r="D81" s="47">
        <f>'ANEXO 3'!E79</f>
        <v>60</v>
      </c>
      <c r="E81" s="50">
        <f t="shared" ref="E81:E102" si="6">C81/D81</f>
        <v>1.6666666666666666E-2</v>
      </c>
      <c r="F81" s="49">
        <f>'Pesquisa de preço'!E94</f>
        <v>35.03</v>
      </c>
      <c r="G81" s="49">
        <f t="shared" ref="G81:G102" si="7">F81*E81</f>
        <v>0.58383333333333332</v>
      </c>
      <c r="J81" s="19"/>
    </row>
    <row r="82" spans="1:10" ht="14.25" x14ac:dyDescent="0.45">
      <c r="A82" s="47" t="str">
        <f>'Pesquisa de preço'!A95</f>
        <v>6.2</v>
      </c>
      <c r="B82" s="48" t="str">
        <f>'Pesquisa de preço'!B95</f>
        <v>Alicate de corte diagonal com cabo isolado 6”</v>
      </c>
      <c r="C82" s="47">
        <f>'Pesquisa de preço'!D95</f>
        <v>1</v>
      </c>
      <c r="D82" s="47">
        <f>'ANEXO 3'!E80</f>
        <v>60</v>
      </c>
      <c r="E82" s="50">
        <f t="shared" si="6"/>
        <v>1.6666666666666666E-2</v>
      </c>
      <c r="F82" s="49">
        <f>'Pesquisa de preço'!E95</f>
        <v>35.86</v>
      </c>
      <c r="G82" s="49">
        <f t="shared" si="7"/>
        <v>0.59766666666666668</v>
      </c>
      <c r="J82" s="19"/>
    </row>
    <row r="83" spans="1:10" ht="14.25" x14ac:dyDescent="0.45">
      <c r="A83" s="47" t="str">
        <f>'Pesquisa de preço'!A96</f>
        <v>6.3</v>
      </c>
      <c r="B83" s="48" t="str">
        <f>'Pesquisa de preço'!B96</f>
        <v>Alicate universal com cabo isolado 8”.</v>
      </c>
      <c r="C83" s="47">
        <f>'Pesquisa de preço'!D96</f>
        <v>1</v>
      </c>
      <c r="D83" s="47">
        <f>'ANEXO 3'!E81</f>
        <v>60</v>
      </c>
      <c r="E83" s="50">
        <f t="shared" si="6"/>
        <v>1.6666666666666666E-2</v>
      </c>
      <c r="F83" s="49">
        <f>'Pesquisa de preço'!E96</f>
        <v>48.03</v>
      </c>
      <c r="G83" s="49">
        <f t="shared" si="7"/>
        <v>0.80049999999999999</v>
      </c>
      <c r="J83" s="19"/>
    </row>
    <row r="84" spans="1:10" ht="14.25" x14ac:dyDescent="0.45">
      <c r="A84" s="47" t="str">
        <f>'Pesquisa de preço'!A97</f>
        <v>6.4</v>
      </c>
      <c r="B84" s="48" t="str">
        <f>'Pesquisa de preço'!B97</f>
        <v>Jogo de soquete estriado (18 peças).</v>
      </c>
      <c r="C84" s="47">
        <f>'Pesquisa de preço'!D97</f>
        <v>1</v>
      </c>
      <c r="D84" s="47">
        <f>'ANEXO 3'!E82</f>
        <v>60</v>
      </c>
      <c r="E84" s="50">
        <f t="shared" si="6"/>
        <v>1.6666666666666666E-2</v>
      </c>
      <c r="F84" s="49">
        <f>'Pesquisa de preço'!E97</f>
        <v>421.70666666666665</v>
      </c>
      <c r="G84" s="49">
        <f t="shared" si="7"/>
        <v>7.0284444444444443</v>
      </c>
      <c r="J84" s="19"/>
    </row>
    <row r="85" spans="1:10" ht="14.25" x14ac:dyDescent="0.45">
      <c r="A85" s="47" t="str">
        <f>'Pesquisa de preço'!A98</f>
        <v>6.5</v>
      </c>
      <c r="B85" s="48" t="str">
        <f>'Pesquisa de preço'!B98</f>
        <v>Chave Inglesa 10”.</v>
      </c>
      <c r="C85" s="47">
        <f>'Pesquisa de preço'!D98</f>
        <v>1</v>
      </c>
      <c r="D85" s="47">
        <f>'ANEXO 3'!E83</f>
        <v>120</v>
      </c>
      <c r="E85" s="50">
        <f t="shared" si="6"/>
        <v>8.3333333333333332E-3</v>
      </c>
      <c r="F85" s="49">
        <f>'Pesquisa de preço'!E98</f>
        <v>63.763333333333343</v>
      </c>
      <c r="G85" s="49">
        <f t="shared" si="7"/>
        <v>0.53136111111111117</v>
      </c>
      <c r="J85" s="19"/>
    </row>
    <row r="86" spans="1:10" ht="14.25" x14ac:dyDescent="0.45">
      <c r="A86" s="47" t="str">
        <f>'Pesquisa de preço'!A99</f>
        <v>6.6</v>
      </c>
      <c r="B86" s="48" t="str">
        <f>'Pesquisa de preço'!B99</f>
        <v>Chave Inglesa 12”.</v>
      </c>
      <c r="C86" s="47">
        <f>'Pesquisa de preço'!D99</f>
        <v>1</v>
      </c>
      <c r="D86" s="47">
        <f>'ANEXO 3'!E84</f>
        <v>120</v>
      </c>
      <c r="E86" s="50">
        <f t="shared" si="6"/>
        <v>8.3333333333333332E-3</v>
      </c>
      <c r="F86" s="49">
        <f>'Pesquisa de preço'!E99</f>
        <v>148.08333333333334</v>
      </c>
      <c r="G86" s="49">
        <f t="shared" si="7"/>
        <v>1.2340277777777779</v>
      </c>
      <c r="J86" s="19"/>
    </row>
    <row r="87" spans="1:10" ht="14.25" x14ac:dyDescent="0.45">
      <c r="A87" s="47" t="str">
        <f>'Pesquisa de preço'!A100</f>
        <v>6.7</v>
      </c>
      <c r="B87" s="48" t="str">
        <f>'Pesquisa de preço'!B100</f>
        <v>Chave Inglesa 15”.</v>
      </c>
      <c r="C87" s="47">
        <f>'Pesquisa de preço'!D100</f>
        <v>1</v>
      </c>
      <c r="D87" s="47">
        <f>'ANEXO 3'!E85</f>
        <v>120</v>
      </c>
      <c r="E87" s="50">
        <f t="shared" si="6"/>
        <v>8.3333333333333332E-3</v>
      </c>
      <c r="F87" s="49">
        <f>'Pesquisa de preço'!E100</f>
        <v>102.90000000000002</v>
      </c>
      <c r="G87" s="49">
        <f t="shared" si="7"/>
        <v>0.85750000000000015</v>
      </c>
      <c r="J87" s="19"/>
    </row>
    <row r="88" spans="1:10" ht="14.25" x14ac:dyDescent="0.45">
      <c r="A88" s="47" t="str">
        <f>'Pesquisa de preço'!A101</f>
        <v>6.8</v>
      </c>
      <c r="B88" s="48" t="str">
        <f>'Pesquisa de preço'!B101</f>
        <v>Jogo de chaves Allen (13 peças de 0,5mm à 3/8”).</v>
      </c>
      <c r="C88" s="47">
        <f>'Pesquisa de preço'!D101</f>
        <v>1</v>
      </c>
      <c r="D88" s="47">
        <f>'ANEXO 3'!E86</f>
        <v>60</v>
      </c>
      <c r="E88" s="50">
        <f t="shared" si="6"/>
        <v>1.6666666666666666E-2</v>
      </c>
      <c r="F88" s="49">
        <f>'Pesquisa de preço'!E101</f>
        <v>207.34333333333333</v>
      </c>
      <c r="G88" s="49">
        <f t="shared" si="7"/>
        <v>3.4557222222222221</v>
      </c>
      <c r="J88" s="19"/>
    </row>
    <row r="89" spans="1:10" ht="14.25" x14ac:dyDescent="0.45">
      <c r="A89" s="47" t="str">
        <f>'Pesquisa de preço'!A102</f>
        <v>6.9</v>
      </c>
      <c r="B89" s="48" t="str">
        <f>'Pesquisa de preço'!B102</f>
        <v>Jogo de chaves Estrela (8 peças de 6 a 22mm).</v>
      </c>
      <c r="C89" s="47">
        <f>'Pesquisa de preço'!D102</f>
        <v>1</v>
      </c>
      <c r="D89" s="47">
        <f>'ANEXO 3'!E87</f>
        <v>120</v>
      </c>
      <c r="E89" s="50">
        <f t="shared" si="6"/>
        <v>8.3333333333333332E-3</v>
      </c>
      <c r="F89" s="49">
        <f>'Pesquisa de preço'!E102</f>
        <v>238.30333333333331</v>
      </c>
      <c r="G89" s="49">
        <f t="shared" si="7"/>
        <v>1.9858611111111109</v>
      </c>
      <c r="J89" s="19"/>
    </row>
    <row r="90" spans="1:10" ht="14.25" x14ac:dyDescent="0.45">
      <c r="A90" s="47" t="str">
        <f>'Pesquisa de preço'!A103</f>
        <v>6.10</v>
      </c>
      <c r="B90" s="48" t="str">
        <f>'Pesquisa de preço'!B103</f>
        <v>Jogo de chaves Fenda e Philips (14 peças).</v>
      </c>
      <c r="C90" s="47">
        <f>'Pesquisa de preço'!D103</f>
        <v>1</v>
      </c>
      <c r="D90" s="47">
        <f>'ANEXO 3'!E88</f>
        <v>60</v>
      </c>
      <c r="E90" s="50">
        <f t="shared" si="6"/>
        <v>1.6666666666666666E-2</v>
      </c>
      <c r="F90" s="49">
        <f>'Pesquisa de preço'!E103</f>
        <v>84.95</v>
      </c>
      <c r="G90" s="49">
        <f t="shared" si="7"/>
        <v>1.4158333333333333</v>
      </c>
      <c r="J90" s="19"/>
    </row>
    <row r="91" spans="1:10" ht="28.5" x14ac:dyDescent="0.45">
      <c r="A91" s="47" t="str">
        <f>'Pesquisa de preço'!A104</f>
        <v>6.11</v>
      </c>
      <c r="B91" s="48" t="str">
        <f>'Pesquisa de preço'!B104</f>
        <v>Conjunto Manifold com engates e mangueiras R410A / R32. Referência: Suryha (ou equivalente técnico).</v>
      </c>
      <c r="C91" s="47">
        <f>'Pesquisa de preço'!D104</f>
        <v>1</v>
      </c>
      <c r="D91" s="47">
        <f>'ANEXO 3'!E89</f>
        <v>36</v>
      </c>
      <c r="E91" s="50">
        <f t="shared" si="6"/>
        <v>2.7777777777777776E-2</v>
      </c>
      <c r="F91" s="49">
        <f>'Pesquisa de preço'!E104</f>
        <v>188.54666666666665</v>
      </c>
      <c r="G91" s="49">
        <f t="shared" si="7"/>
        <v>5.2374074074074066</v>
      </c>
      <c r="J91" s="19"/>
    </row>
    <row r="92" spans="1:10" ht="14.25" x14ac:dyDescent="0.45">
      <c r="A92" s="47" t="str">
        <f>'Pesquisa de preço'!A105</f>
        <v>6.12</v>
      </c>
      <c r="B92" s="48" t="str">
        <f>'Pesquisa de preço'!B105</f>
        <v>Jogo de flangeador e cortador de tubos.</v>
      </c>
      <c r="C92" s="47">
        <f>'Pesquisa de preço'!D105</f>
        <v>1</v>
      </c>
      <c r="D92" s="47">
        <f>'ANEXO 3'!E90</f>
        <v>60</v>
      </c>
      <c r="E92" s="50">
        <f t="shared" si="6"/>
        <v>1.6666666666666666E-2</v>
      </c>
      <c r="F92" s="49">
        <f>'Pesquisa de preço'!E105</f>
        <v>459.24</v>
      </c>
      <c r="G92" s="49">
        <f t="shared" si="7"/>
        <v>7.6539999999999999</v>
      </c>
      <c r="J92" s="19"/>
    </row>
    <row r="93" spans="1:10" ht="14.25" x14ac:dyDescent="0.45">
      <c r="A93" s="47" t="str">
        <f>'Pesquisa de preço'!A106</f>
        <v>6.13</v>
      </c>
      <c r="B93" s="48" t="str">
        <f>'Pesquisa de preço'!B106</f>
        <v>Kit Maçarico portátil com cilindro de gás Mapp (400g).</v>
      </c>
      <c r="C93" s="47">
        <f>'Pesquisa de preço'!D106</f>
        <v>1</v>
      </c>
      <c r="D93" s="47">
        <f>'ANEXO 3'!E91</f>
        <v>24</v>
      </c>
      <c r="E93" s="50">
        <f t="shared" si="6"/>
        <v>4.1666666666666664E-2</v>
      </c>
      <c r="F93" s="49">
        <f>'Pesquisa de preço'!E106</f>
        <v>212.68000000000004</v>
      </c>
      <c r="G93" s="49">
        <f t="shared" si="7"/>
        <v>8.8616666666666681</v>
      </c>
      <c r="J93" s="19"/>
    </row>
    <row r="94" spans="1:10" ht="14.25" x14ac:dyDescent="0.45">
      <c r="A94" s="47" t="str">
        <f>'Pesquisa de preço'!A107</f>
        <v>6.14</v>
      </c>
      <c r="B94" s="48" t="str">
        <f>'Pesquisa de preço'!B107</f>
        <v>Serrote em aço para gesso.</v>
      </c>
      <c r="C94" s="47">
        <f>'Pesquisa de preço'!D107</f>
        <v>1</v>
      </c>
      <c r="D94" s="47">
        <f>'ANEXO 3'!E92</f>
        <v>60</v>
      </c>
      <c r="E94" s="50">
        <f t="shared" si="6"/>
        <v>1.6666666666666666E-2</v>
      </c>
      <c r="F94" s="49">
        <f>'Pesquisa de preço'!E107</f>
        <v>34.963333333333331</v>
      </c>
      <c r="G94" s="49">
        <f t="shared" si="7"/>
        <v>0.58272222222222214</v>
      </c>
      <c r="J94" s="19"/>
    </row>
    <row r="95" spans="1:10" ht="14.25" x14ac:dyDescent="0.45">
      <c r="A95" s="47" t="str">
        <f>'Pesquisa de preço'!A108</f>
        <v>6.15</v>
      </c>
      <c r="B95" s="48" t="str">
        <f>'Pesquisa de preço'!B108</f>
        <v>Nível de mão 12”.</v>
      </c>
      <c r="C95" s="47">
        <f>'Pesquisa de preço'!D108</f>
        <v>1</v>
      </c>
      <c r="D95" s="47">
        <f>'ANEXO 3'!E93</f>
        <v>120</v>
      </c>
      <c r="E95" s="50">
        <f t="shared" si="6"/>
        <v>8.3333333333333332E-3</v>
      </c>
      <c r="F95" s="49">
        <f>'Pesquisa de preço'!E108</f>
        <v>61.683333333333337</v>
      </c>
      <c r="G95" s="49">
        <f t="shared" si="7"/>
        <v>0.51402777777777775</v>
      </c>
      <c r="J95" s="19"/>
    </row>
    <row r="96" spans="1:10" ht="14.25" x14ac:dyDescent="0.45">
      <c r="A96" s="47" t="str">
        <f>'Pesquisa de preço'!A109</f>
        <v>6.16</v>
      </c>
      <c r="B96" s="48" t="str">
        <f>'Pesquisa de preço'!B109</f>
        <v>Kit curvador de tubos 1/4” a 7/8”.</v>
      </c>
      <c r="C96" s="47">
        <f>'Pesquisa de preço'!D109</f>
        <v>1</v>
      </c>
      <c r="D96" s="47">
        <f>'ANEXO 3'!E94</f>
        <v>120</v>
      </c>
      <c r="E96" s="50">
        <f t="shared" si="6"/>
        <v>8.3333333333333332E-3</v>
      </c>
      <c r="F96" s="49">
        <f>'Pesquisa de preço'!E109</f>
        <v>855.27</v>
      </c>
      <c r="G96" s="49">
        <f t="shared" si="7"/>
        <v>7.1272500000000001</v>
      </c>
      <c r="J96" s="19"/>
    </row>
    <row r="97" spans="1:10" ht="14.25" x14ac:dyDescent="0.45">
      <c r="A97" s="47" t="str">
        <f>'Pesquisa de preço'!A110</f>
        <v>6.17</v>
      </c>
      <c r="B97" s="48" t="str">
        <f>'Pesquisa de preço'!B110</f>
        <v>Alicate de pressão 10”.</v>
      </c>
      <c r="C97" s="47">
        <f>'Pesquisa de preço'!D110</f>
        <v>1</v>
      </c>
      <c r="D97" s="47">
        <f>'ANEXO 3'!E95</f>
        <v>60</v>
      </c>
      <c r="E97" s="50">
        <f t="shared" si="6"/>
        <v>1.6666666666666666E-2</v>
      </c>
      <c r="F97" s="49">
        <f>'Pesquisa de preço'!E110</f>
        <v>64.553333333333327</v>
      </c>
      <c r="G97" s="49">
        <f t="shared" si="7"/>
        <v>1.0758888888888887</v>
      </c>
      <c r="J97" s="19"/>
    </row>
    <row r="98" spans="1:10" ht="14.25" x14ac:dyDescent="0.45">
      <c r="A98" s="47" t="str">
        <f>'Pesquisa de preço'!A111</f>
        <v>6.18</v>
      </c>
      <c r="B98" s="48" t="str">
        <f>'Pesquisa de preço'!B111</f>
        <v>Jogo de chaves Torx (torque), curta tipo L com 9 peças.</v>
      </c>
      <c r="C98" s="47">
        <f>'Pesquisa de preço'!D111</f>
        <v>1</v>
      </c>
      <c r="D98" s="47">
        <f>'ANEXO 3'!E96</f>
        <v>120</v>
      </c>
      <c r="E98" s="50">
        <f t="shared" si="6"/>
        <v>8.3333333333333332E-3</v>
      </c>
      <c r="F98" s="49">
        <f>'Pesquisa de preço'!E111</f>
        <v>176.20000000000002</v>
      </c>
      <c r="G98" s="49">
        <f t="shared" si="7"/>
        <v>1.4683333333333335</v>
      </c>
      <c r="J98" s="19"/>
    </row>
    <row r="99" spans="1:10" ht="71.25" x14ac:dyDescent="0.45">
      <c r="A99" s="47" t="str">
        <f>'Pesquisa de preço'!A112</f>
        <v>6.19</v>
      </c>
      <c r="B99" s="48" t="str">
        <f>'Pesquisa de preço'!B112</f>
        <v>Lanterna de cabeça com tecnologia LED, fluxo luminoso mínimo de 120 lm, recarregável por USB ou a pilhas, ajuste angular de inclinação, faixa elástica ajustável, grau de proteção mínimo IP44. Referência: Vonder LCV 120 (ou equivalente técnico).</v>
      </c>
      <c r="C99" s="47">
        <f>'Pesquisa de preço'!D112</f>
        <v>1</v>
      </c>
      <c r="D99" s="47">
        <f>'ANEXO 3'!E97</f>
        <v>24</v>
      </c>
      <c r="E99" s="50">
        <f t="shared" si="6"/>
        <v>4.1666666666666664E-2</v>
      </c>
      <c r="F99" s="49">
        <f>'Pesquisa de preço'!E112</f>
        <v>38.296666666666674</v>
      </c>
      <c r="G99" s="49">
        <f t="shared" si="7"/>
        <v>1.5956944444444447</v>
      </c>
      <c r="J99" s="19"/>
    </row>
    <row r="100" spans="1:10" ht="85.5" x14ac:dyDescent="0.45">
      <c r="A100" s="47" t="str">
        <f>'Pesquisa de preço'!A113</f>
        <v>6.20</v>
      </c>
      <c r="B100" s="48" t="str">
        <f>'Pesquisa de preço'!B113</f>
        <v>Cinto porta-ferramentas para eletricista, confeccionado em couro/nylon, com múltiplos compartimentos e bolsos para acomodamento de ferramentas manuais, regulagem ajustável, resistência mínima à tração compatível com uso profissional. Referência: Tramontina PRO 44952/420 (ou equivalente técnico).</v>
      </c>
      <c r="C100" s="47">
        <f>'Pesquisa de preço'!D113</f>
        <v>1</v>
      </c>
      <c r="D100" s="47">
        <f>'ANEXO 3'!E98</f>
        <v>120</v>
      </c>
      <c r="E100" s="50">
        <f t="shared" si="6"/>
        <v>8.3333333333333332E-3</v>
      </c>
      <c r="F100" s="49">
        <f>'Pesquisa de preço'!E113</f>
        <v>39.866666666666667</v>
      </c>
      <c r="G100" s="49">
        <f t="shared" si="7"/>
        <v>0.3322222222222222</v>
      </c>
      <c r="J100" s="19"/>
    </row>
    <row r="101" spans="1:10" ht="85.5" x14ac:dyDescent="0.45">
      <c r="A101" s="47" t="str">
        <f>'Pesquisa de preço'!A114</f>
        <v>6.21</v>
      </c>
      <c r="B101" s="48" t="str">
        <f>'Pesquisa de preço'!B114</f>
        <v>Detector de tensão sem contato tipo caneta, faixa de detecção de 90 a 1000V AC, indicação sonora e luminosa de presença de tensão, classificação de segurança mínima CAT II 1000V conforme IEC 61010, alimentação por pilhas AAA. Referência: Minipa EZAlert II (ou equivalente técnico).</v>
      </c>
      <c r="C101" s="47">
        <f>'Pesquisa de preço'!D114</f>
        <v>1</v>
      </c>
      <c r="D101" s="47">
        <f>'ANEXO 3'!E99</f>
        <v>24</v>
      </c>
      <c r="E101" s="50">
        <f t="shared" si="6"/>
        <v>4.1666666666666664E-2</v>
      </c>
      <c r="F101" s="49">
        <f>'Pesquisa de preço'!E114</f>
        <v>81.69</v>
      </c>
      <c r="G101" s="49">
        <f t="shared" si="7"/>
        <v>3.4037499999999996</v>
      </c>
      <c r="J101" s="19"/>
    </row>
    <row r="102" spans="1:10" ht="14.25" x14ac:dyDescent="0.45">
      <c r="A102" s="47" t="str">
        <f>'Pesquisa de preço'!A115</f>
        <v>6.22</v>
      </c>
      <c r="B102" s="48" t="str">
        <f>'Pesquisa de preço'!B115</f>
        <v>Alicate lacrador de tubos.</v>
      </c>
      <c r="C102" s="47">
        <f>'Pesquisa de preço'!D115</f>
        <v>1</v>
      </c>
      <c r="D102" s="47">
        <f>'ANEXO 3'!E100</f>
        <v>120</v>
      </c>
      <c r="E102" s="50">
        <f t="shared" si="6"/>
        <v>8.3333333333333332E-3</v>
      </c>
      <c r="F102" s="49">
        <f>'Pesquisa de preço'!E115</f>
        <v>70.47</v>
      </c>
      <c r="G102" s="49">
        <f t="shared" si="7"/>
        <v>0.58724999999999994</v>
      </c>
      <c r="J102" s="19"/>
    </row>
    <row r="103" spans="1:10" ht="15.7" customHeight="1" x14ac:dyDescent="0.45">
      <c r="A103" s="86" t="s">
        <v>688</v>
      </c>
      <c r="B103" s="86"/>
      <c r="C103" s="86"/>
      <c r="D103" s="86"/>
      <c r="E103" s="86"/>
      <c r="F103" s="86"/>
      <c r="G103" s="49">
        <f>SUM(G81:G101)</f>
        <v>56.343712962962968</v>
      </c>
      <c r="J103" s="19"/>
    </row>
    <row r="104" spans="1:10" ht="15.7" customHeight="1" x14ac:dyDescent="0.45">
      <c r="A104" s="85" t="s">
        <v>687</v>
      </c>
      <c r="B104" s="85"/>
      <c r="C104" s="85"/>
      <c r="D104" s="85"/>
      <c r="E104" s="85"/>
      <c r="F104" s="85"/>
      <c r="G104" s="70">
        <f>G103</f>
        <v>56.343712962962968</v>
      </c>
      <c r="J104" s="19"/>
    </row>
    <row r="105" spans="1:10" ht="14.25" x14ac:dyDescent="0.45">
      <c r="A105" s="92"/>
      <c r="B105" s="92"/>
      <c r="C105" s="92"/>
      <c r="D105" s="92"/>
      <c r="E105" s="92"/>
      <c r="F105" s="92"/>
      <c r="G105" s="92"/>
      <c r="J105" s="19"/>
    </row>
    <row r="106" spans="1:10" ht="14.25" x14ac:dyDescent="0.45">
      <c r="A106" s="1" t="str">
        <f>'Pesquisa de preço'!A131</f>
        <v>TABELA 8 - KIT DE FERRAMENTAS PARA USO COMUM
(TODOS OS POSTOS)</v>
      </c>
      <c r="B106" s="1"/>
      <c r="C106" s="1"/>
      <c r="D106" s="1"/>
      <c r="E106" s="1"/>
      <c r="F106" s="1"/>
      <c r="G106" s="1"/>
      <c r="J106" s="19"/>
    </row>
    <row r="107" spans="1:10" ht="57" x14ac:dyDescent="0.45">
      <c r="A107" s="43" t="s">
        <v>7</v>
      </c>
      <c r="B107" s="71" t="s">
        <v>8</v>
      </c>
      <c r="C107" s="71" t="s">
        <v>10</v>
      </c>
      <c r="D107" s="71" t="s">
        <v>684</v>
      </c>
      <c r="E107" s="71" t="s">
        <v>689</v>
      </c>
      <c r="F107" s="71" t="s">
        <v>685</v>
      </c>
      <c r="G107" s="71" t="s">
        <v>686</v>
      </c>
      <c r="J107" s="19"/>
    </row>
    <row r="108" spans="1:10" ht="14.25" x14ac:dyDescent="0.45">
      <c r="A108" s="47" t="str">
        <f>'Pesquisa de preço'!A133</f>
        <v>8.1</v>
      </c>
      <c r="B108" s="48" t="str">
        <f>'Pesquisa de preço'!B133</f>
        <v>Arco de serra 12”.</v>
      </c>
      <c r="C108" s="47">
        <f>'Pesquisa de preço'!D133</f>
        <v>1</v>
      </c>
      <c r="D108" s="47">
        <f>'ANEXO 3'!E104</f>
        <v>60</v>
      </c>
      <c r="E108" s="50">
        <f t="shared" ref="E108:E139" si="8">C108/D108</f>
        <v>1.6666666666666666E-2</v>
      </c>
      <c r="F108" s="49">
        <f>'Pesquisa de preço'!E133</f>
        <v>36.966666666666669</v>
      </c>
      <c r="G108" s="49">
        <f t="shared" ref="G108:G139" si="9">F108*E108</f>
        <v>0.61611111111111116</v>
      </c>
      <c r="J108" s="72"/>
    </row>
    <row r="109" spans="1:10" ht="14.25" x14ac:dyDescent="0.45">
      <c r="A109" s="47" t="str">
        <f>'Pesquisa de preço'!A134</f>
        <v>8.2</v>
      </c>
      <c r="B109" s="48" t="str">
        <f>'Pesquisa de preço'!B134</f>
        <v>Alicate de pressão 10”.</v>
      </c>
      <c r="C109" s="47">
        <f>'Pesquisa de preço'!D134</f>
        <v>1</v>
      </c>
      <c r="D109" s="47">
        <f>'ANEXO 3'!E105</f>
        <v>120</v>
      </c>
      <c r="E109" s="50">
        <f t="shared" si="8"/>
        <v>8.3333333333333332E-3</v>
      </c>
      <c r="F109" s="49">
        <f>'Pesquisa de preço'!E134</f>
        <v>64.553333333333327</v>
      </c>
      <c r="G109" s="49">
        <f t="shared" si="9"/>
        <v>0.53794444444444434</v>
      </c>
      <c r="J109" s="19"/>
    </row>
    <row r="110" spans="1:10" ht="14.25" x14ac:dyDescent="0.45">
      <c r="A110" s="47" t="str">
        <f>'Pesquisa de preço'!A135</f>
        <v>8.3</v>
      </c>
      <c r="B110" s="48" t="str">
        <f>'Pesquisa de preço'!B135</f>
        <v>Balde plástico preto para obra 10 a 12 litros.</v>
      </c>
      <c r="C110" s="47">
        <f>'Pesquisa de preço'!D135</f>
        <v>2</v>
      </c>
      <c r="D110" s="47">
        <f>'ANEXO 3'!E106</f>
        <v>24</v>
      </c>
      <c r="E110" s="50">
        <f t="shared" si="8"/>
        <v>8.3333333333333329E-2</v>
      </c>
      <c r="F110" s="49">
        <f>'Pesquisa de preço'!E135</f>
        <v>18.09</v>
      </c>
      <c r="G110" s="49">
        <f t="shared" si="9"/>
        <v>1.5074999999999998</v>
      </c>
      <c r="J110" s="19"/>
    </row>
    <row r="111" spans="1:10" ht="14.25" x14ac:dyDescent="0.45">
      <c r="A111" s="47" t="str">
        <f>'Pesquisa de preço'!A136</f>
        <v>8.4</v>
      </c>
      <c r="B111" s="48" t="str">
        <f>'Pesquisa de preço'!B136</f>
        <v>Broxa retangular grande para serviços diversos.</v>
      </c>
      <c r="C111" s="47">
        <f>'Pesquisa de preço'!D136</f>
        <v>2</v>
      </c>
      <c r="D111" s="47">
        <f>'ANEXO 3'!E107</f>
        <v>60</v>
      </c>
      <c r="E111" s="50">
        <f t="shared" si="8"/>
        <v>3.3333333333333333E-2</v>
      </c>
      <c r="F111" s="49">
        <f>'Pesquisa de preço'!E136</f>
        <v>16.03</v>
      </c>
      <c r="G111" s="49">
        <f t="shared" si="9"/>
        <v>0.53433333333333333</v>
      </c>
      <c r="J111" s="19"/>
    </row>
    <row r="112" spans="1:10" ht="28.5" x14ac:dyDescent="0.45">
      <c r="A112" s="47" t="str">
        <f>'Pesquisa de preço'!A137</f>
        <v>8.5</v>
      </c>
      <c r="B112" s="48" t="str">
        <f>'Pesquisa de preço'!B137</f>
        <v>Desempenadeira de aço lisa para massa corrida, 12 x 30 cm.</v>
      </c>
      <c r="C112" s="47">
        <f>'Pesquisa de preço'!D137</f>
        <v>1</v>
      </c>
      <c r="D112" s="47">
        <f>'ANEXO 3'!E108</f>
        <v>24</v>
      </c>
      <c r="E112" s="50">
        <f t="shared" si="8"/>
        <v>4.1666666666666664E-2</v>
      </c>
      <c r="F112" s="49">
        <f>'Pesquisa de preço'!E137</f>
        <v>34.71</v>
      </c>
      <c r="G112" s="49">
        <f t="shared" si="9"/>
        <v>1.44625</v>
      </c>
      <c r="J112" s="19"/>
    </row>
    <row r="113" spans="1:10" ht="28.5" x14ac:dyDescent="0.45">
      <c r="A113" s="47" t="str">
        <f>'Pesquisa de preço'!A138</f>
        <v>8.6</v>
      </c>
      <c r="B113" s="48" t="str">
        <f>'Pesquisa de preço'!B138</f>
        <v>Desempenadeira de aço, dentada, para argamassa, 10 x 10 mm x 38 cm.</v>
      </c>
      <c r="C113" s="47">
        <f>'Pesquisa de preço'!D138</f>
        <v>1</v>
      </c>
      <c r="D113" s="47">
        <f>'ANEXO 3'!E109</f>
        <v>24</v>
      </c>
      <c r="E113" s="50">
        <f t="shared" si="8"/>
        <v>4.1666666666666664E-2</v>
      </c>
      <c r="F113" s="49">
        <f>'Pesquisa de preço'!E138</f>
        <v>29.643333333333334</v>
      </c>
      <c r="G113" s="49">
        <f t="shared" si="9"/>
        <v>1.2351388888888888</v>
      </c>
      <c r="J113" s="19"/>
    </row>
    <row r="114" spans="1:10" ht="14.25" x14ac:dyDescent="0.45">
      <c r="A114" s="47" t="str">
        <f>'Pesquisa de preço'!A139</f>
        <v>8.7</v>
      </c>
      <c r="B114" s="48" t="str">
        <f>'Pesquisa de preço'!B139</f>
        <v>Desempenadeira de madeira 17 x 27 cm.</v>
      </c>
      <c r="C114" s="47">
        <f>'Pesquisa de preço'!D139</f>
        <v>1</v>
      </c>
      <c r="D114" s="47">
        <f>'ANEXO 3'!E110</f>
        <v>24</v>
      </c>
      <c r="E114" s="50">
        <f t="shared" si="8"/>
        <v>4.1666666666666664E-2</v>
      </c>
      <c r="F114" s="49">
        <f>'Pesquisa de preço'!E139</f>
        <v>32.76</v>
      </c>
      <c r="G114" s="49">
        <f t="shared" si="9"/>
        <v>1.3649999999999998</v>
      </c>
      <c r="J114" s="19"/>
    </row>
    <row r="115" spans="1:10" ht="14.25" x14ac:dyDescent="0.45">
      <c r="A115" s="47" t="str">
        <f>'Pesquisa de preço'!A140</f>
        <v>8.8</v>
      </c>
      <c r="B115" s="48" t="str">
        <f>'Pesquisa de preço'!B140</f>
        <v>Esquadro de alumínio com 30 cm.</v>
      </c>
      <c r="C115" s="47">
        <f>'Pesquisa de preço'!D140</f>
        <v>1</v>
      </c>
      <c r="D115" s="47">
        <f>'ANEXO 3'!E111</f>
        <v>60</v>
      </c>
      <c r="E115" s="50">
        <f t="shared" si="8"/>
        <v>1.6666666666666666E-2</v>
      </c>
      <c r="F115" s="49">
        <f>'Pesquisa de preço'!E140</f>
        <v>58.516666666666673</v>
      </c>
      <c r="G115" s="49">
        <f t="shared" si="9"/>
        <v>0.97527777777777791</v>
      </c>
      <c r="J115" s="19"/>
    </row>
    <row r="116" spans="1:10" ht="28.5" x14ac:dyDescent="0.45">
      <c r="A116" s="47" t="str">
        <f>'Pesquisa de preço'!A141</f>
        <v>8.9</v>
      </c>
      <c r="B116" s="48" t="str">
        <f>'Pesquisa de preço'!B141</f>
        <v>Jogo de chave combinada estrela e boca  com 12 peças (6 a 22mm).</v>
      </c>
      <c r="C116" s="47">
        <f>'Pesquisa de preço'!D141</f>
        <v>1</v>
      </c>
      <c r="D116" s="47">
        <f>'ANEXO 3'!E112</f>
        <v>60</v>
      </c>
      <c r="E116" s="50">
        <f t="shared" si="8"/>
        <v>1.6666666666666666E-2</v>
      </c>
      <c r="F116" s="49">
        <f>'Pesquisa de preço'!E141</f>
        <v>63.23</v>
      </c>
      <c r="G116" s="49">
        <f t="shared" si="9"/>
        <v>1.0538333333333332</v>
      </c>
      <c r="J116" s="19"/>
    </row>
    <row r="117" spans="1:10" ht="14.25" x14ac:dyDescent="0.45">
      <c r="A117" s="47" t="str">
        <f>'Pesquisa de preço'!A142</f>
        <v>8.10</v>
      </c>
      <c r="B117" s="48" t="str">
        <f>'Pesquisa de preço'!B142</f>
        <v>Jogo de chaves Allen (13 peças de 0,5mm à 3/8”).</v>
      </c>
      <c r="C117" s="47">
        <f>'Pesquisa de preço'!D142</f>
        <v>1</v>
      </c>
      <c r="D117" s="47">
        <f>'ANEXO 3'!E113</f>
        <v>60</v>
      </c>
      <c r="E117" s="50">
        <f t="shared" si="8"/>
        <v>1.6666666666666666E-2</v>
      </c>
      <c r="F117" s="49">
        <f>'Pesquisa de preço'!E142</f>
        <v>207.34333333333333</v>
      </c>
      <c r="G117" s="49">
        <f t="shared" si="9"/>
        <v>3.4557222222222221</v>
      </c>
      <c r="J117" s="19"/>
    </row>
    <row r="118" spans="1:10" ht="14.25" x14ac:dyDescent="0.45">
      <c r="A118" s="47" t="str">
        <f>'Pesquisa de preço'!A143</f>
        <v>8.11</v>
      </c>
      <c r="B118" s="48" t="str">
        <f>'Pesquisa de preço'!B143</f>
        <v>Chave tipo fenda tamanho 3/16x4”.</v>
      </c>
      <c r="C118" s="47">
        <f>'Pesquisa de preço'!D143</f>
        <v>1</v>
      </c>
      <c r="D118" s="47">
        <f>'ANEXO 3'!E114</f>
        <v>60</v>
      </c>
      <c r="E118" s="50">
        <f t="shared" si="8"/>
        <v>1.6666666666666666E-2</v>
      </c>
      <c r="F118" s="49">
        <f>'Pesquisa de preço'!E143</f>
        <v>26.13</v>
      </c>
      <c r="G118" s="49">
        <f t="shared" si="9"/>
        <v>0.4355</v>
      </c>
      <c r="J118" s="19"/>
    </row>
    <row r="119" spans="1:10" ht="14.25" x14ac:dyDescent="0.45">
      <c r="A119" s="47" t="str">
        <f>'Pesquisa de preço'!A144</f>
        <v>8.12</v>
      </c>
      <c r="B119" s="48" t="str">
        <f>'Pesquisa de preço'!B144</f>
        <v>Chave tipo fenda tamanho 3/16x6”.</v>
      </c>
      <c r="C119" s="47">
        <f>'Pesquisa de preço'!D144</f>
        <v>1</v>
      </c>
      <c r="D119" s="47">
        <f>'ANEXO 3'!E115</f>
        <v>60</v>
      </c>
      <c r="E119" s="50">
        <f t="shared" si="8"/>
        <v>1.6666666666666666E-2</v>
      </c>
      <c r="F119" s="49">
        <f>'Pesquisa de preço'!E144</f>
        <v>15.54</v>
      </c>
      <c r="G119" s="49">
        <f t="shared" si="9"/>
        <v>0.25900000000000001</v>
      </c>
      <c r="J119" s="19"/>
    </row>
    <row r="120" spans="1:10" ht="14.25" x14ac:dyDescent="0.45">
      <c r="A120" s="47" t="str">
        <f>'Pesquisa de preço'!A145</f>
        <v>8.13</v>
      </c>
      <c r="B120" s="48" t="str">
        <f>'Pesquisa de preço'!B145</f>
        <v>Chave tipo fenda tamanho 5/16x8”.</v>
      </c>
      <c r="C120" s="47">
        <f>'Pesquisa de preço'!D145</f>
        <v>1</v>
      </c>
      <c r="D120" s="47">
        <f>'ANEXO 3'!E116</f>
        <v>60</v>
      </c>
      <c r="E120" s="50">
        <f t="shared" si="8"/>
        <v>1.6666666666666666E-2</v>
      </c>
      <c r="F120" s="49">
        <f>'Pesquisa de preço'!E145</f>
        <v>22.233333333333331</v>
      </c>
      <c r="G120" s="49">
        <f t="shared" si="9"/>
        <v>0.37055555555555553</v>
      </c>
      <c r="J120" s="19"/>
    </row>
    <row r="121" spans="1:10" ht="14.25" x14ac:dyDescent="0.45">
      <c r="A121" s="47" t="str">
        <f>'Pesquisa de preço'!A146</f>
        <v>8.14</v>
      </c>
      <c r="B121" s="48" t="str">
        <f>'Pesquisa de preço'!B146</f>
        <v>Chave tipo fenda tamanho 1/8x3”.</v>
      </c>
      <c r="C121" s="47">
        <f>'Pesquisa de preço'!D146</f>
        <v>1</v>
      </c>
      <c r="D121" s="47">
        <f>'ANEXO 3'!E117</f>
        <v>60</v>
      </c>
      <c r="E121" s="50">
        <f t="shared" si="8"/>
        <v>1.6666666666666666E-2</v>
      </c>
      <c r="F121" s="49">
        <f>'Pesquisa de preço'!E146</f>
        <v>10.186666666666667</v>
      </c>
      <c r="G121" s="49">
        <f t="shared" si="9"/>
        <v>0.16977777777777778</v>
      </c>
      <c r="J121" s="19"/>
    </row>
    <row r="122" spans="1:10" ht="14.25" x14ac:dyDescent="0.45">
      <c r="A122" s="47" t="str">
        <f>'Pesquisa de preço'!A147</f>
        <v>8.15</v>
      </c>
      <c r="B122" s="48" t="str">
        <f>'Pesquisa de preço'!B147</f>
        <v>Chave tipo fenda tamanho 1/4x6”.</v>
      </c>
      <c r="C122" s="47">
        <f>'Pesquisa de preço'!D147</f>
        <v>1</v>
      </c>
      <c r="D122" s="47">
        <f>'ANEXO 3'!E118</f>
        <v>60</v>
      </c>
      <c r="E122" s="50">
        <f t="shared" si="8"/>
        <v>1.6666666666666666E-2</v>
      </c>
      <c r="F122" s="49">
        <f>'Pesquisa de preço'!E147</f>
        <v>15.046666666666667</v>
      </c>
      <c r="G122" s="49">
        <f t="shared" si="9"/>
        <v>0.25077777777777777</v>
      </c>
      <c r="J122" s="19"/>
    </row>
    <row r="123" spans="1:10" ht="14.25" x14ac:dyDescent="0.45">
      <c r="A123" s="47" t="str">
        <f>'Pesquisa de preço'!A148</f>
        <v>8.16</v>
      </c>
      <c r="B123" s="48" t="str">
        <f>'Pesquisa de preço'!B148</f>
        <v>Chave tipo Philips tamanho 3/16x4”.</v>
      </c>
      <c r="C123" s="47">
        <f>'Pesquisa de preço'!D148</f>
        <v>1</v>
      </c>
      <c r="D123" s="47">
        <f>'ANEXO 3'!E119</f>
        <v>60</v>
      </c>
      <c r="E123" s="50">
        <f t="shared" si="8"/>
        <v>1.6666666666666666E-2</v>
      </c>
      <c r="F123" s="49">
        <f>'Pesquisa de preço'!E148</f>
        <v>14.123333333333333</v>
      </c>
      <c r="G123" s="49">
        <f t="shared" si="9"/>
        <v>0.23538888888888887</v>
      </c>
      <c r="J123" s="19"/>
    </row>
    <row r="124" spans="1:10" ht="14.25" x14ac:dyDescent="0.45">
      <c r="A124" s="47" t="str">
        <f>'Pesquisa de preço'!A149</f>
        <v>8.17</v>
      </c>
      <c r="B124" s="48" t="str">
        <f>'Pesquisa de preço'!B149</f>
        <v>Chave tipo Philips tamanho 3/16x6”.</v>
      </c>
      <c r="C124" s="47">
        <f>'Pesquisa de preço'!D149</f>
        <v>1</v>
      </c>
      <c r="D124" s="47">
        <f>'ANEXO 3'!E120</f>
        <v>60</v>
      </c>
      <c r="E124" s="50">
        <f t="shared" si="8"/>
        <v>1.6666666666666666E-2</v>
      </c>
      <c r="F124" s="49">
        <f>'Pesquisa de preço'!E149</f>
        <v>15.366666666666667</v>
      </c>
      <c r="G124" s="49">
        <f t="shared" si="9"/>
        <v>0.25611111111111112</v>
      </c>
      <c r="J124" s="19"/>
    </row>
    <row r="125" spans="1:10" ht="14.25" x14ac:dyDescent="0.45">
      <c r="A125" s="47" t="str">
        <f>'Pesquisa de preço'!A150</f>
        <v>8.18</v>
      </c>
      <c r="B125" s="48" t="str">
        <f>'Pesquisa de preço'!B150</f>
        <v>Chave tipo Philips tamanho 5/16x8”.</v>
      </c>
      <c r="C125" s="47">
        <f>'Pesquisa de preço'!D150</f>
        <v>1</v>
      </c>
      <c r="D125" s="47">
        <f>'ANEXO 3'!E121</f>
        <v>60</v>
      </c>
      <c r="E125" s="50">
        <f t="shared" si="8"/>
        <v>1.6666666666666666E-2</v>
      </c>
      <c r="F125" s="49">
        <f>'Pesquisa de preço'!E150</f>
        <v>26.166666666666668</v>
      </c>
      <c r="G125" s="49">
        <f t="shared" si="9"/>
        <v>0.43611111111111112</v>
      </c>
      <c r="J125" s="19"/>
    </row>
    <row r="126" spans="1:10" ht="14.25" x14ac:dyDescent="0.45">
      <c r="A126" s="47" t="str">
        <f>'Pesquisa de preço'!A151</f>
        <v>8.19</v>
      </c>
      <c r="B126" s="48" t="str">
        <f>'Pesquisa de preço'!B151</f>
        <v>Chave tipo Philips tamanho 1/8x3”.</v>
      </c>
      <c r="C126" s="47">
        <f>'Pesquisa de preço'!D151</f>
        <v>1</v>
      </c>
      <c r="D126" s="47">
        <f>'ANEXO 3'!E122</f>
        <v>60</v>
      </c>
      <c r="E126" s="50">
        <f t="shared" si="8"/>
        <v>1.6666666666666666E-2</v>
      </c>
      <c r="F126" s="49">
        <f>'Pesquisa de preço'!E151</f>
        <v>9.0133333333333336</v>
      </c>
      <c r="G126" s="49">
        <f t="shared" si="9"/>
        <v>0.15022222222222223</v>
      </c>
      <c r="J126" s="19"/>
    </row>
    <row r="127" spans="1:10" ht="14.25" x14ac:dyDescent="0.45">
      <c r="A127" s="47" t="str">
        <f>'Pesquisa de preço'!A152</f>
        <v>8.20</v>
      </c>
      <c r="B127" s="48" t="str">
        <f>'Pesquisa de preço'!B152</f>
        <v>Chave tipo Philips tamanho 1/4x6”.</v>
      </c>
      <c r="C127" s="47">
        <f>'Pesquisa de preço'!D152</f>
        <v>1</v>
      </c>
      <c r="D127" s="47">
        <f>'ANEXO 3'!E123</f>
        <v>60</v>
      </c>
      <c r="E127" s="50">
        <f t="shared" si="8"/>
        <v>1.6666666666666666E-2</v>
      </c>
      <c r="F127" s="49">
        <f>'Pesquisa de preço'!E152</f>
        <v>17.203333333333333</v>
      </c>
      <c r="G127" s="49">
        <f t="shared" si="9"/>
        <v>0.28672222222222221</v>
      </c>
      <c r="J127" s="19"/>
    </row>
    <row r="128" spans="1:10" ht="14.25" x14ac:dyDescent="0.45">
      <c r="A128" s="47" t="str">
        <f>'Pesquisa de preço'!A153</f>
        <v>8.21</v>
      </c>
      <c r="B128" s="48" t="str">
        <f>'Pesquisa de preço'!B153</f>
        <v>Espátula metálica 4 cm.</v>
      </c>
      <c r="C128" s="47">
        <f>'Pesquisa de preço'!D153</f>
        <v>1</v>
      </c>
      <c r="D128" s="47">
        <f>'ANEXO 3'!E124</f>
        <v>24</v>
      </c>
      <c r="E128" s="50">
        <f t="shared" si="8"/>
        <v>4.1666666666666664E-2</v>
      </c>
      <c r="F128" s="49">
        <f>'Pesquisa de preço'!E153</f>
        <v>17.946666666666669</v>
      </c>
      <c r="G128" s="49">
        <f t="shared" si="9"/>
        <v>0.74777777777777787</v>
      </c>
      <c r="J128" s="19"/>
    </row>
    <row r="129" spans="1:10" ht="14.25" x14ac:dyDescent="0.45">
      <c r="A129" s="47" t="str">
        <f>'Pesquisa de preço'!A154</f>
        <v>8.22</v>
      </c>
      <c r="B129" s="48" t="str">
        <f>'Pesquisa de preço'!B154</f>
        <v>Espátula metálica 8 cm.</v>
      </c>
      <c r="C129" s="47">
        <f>'Pesquisa de preço'!D154</f>
        <v>1</v>
      </c>
      <c r="D129" s="47">
        <f>'ANEXO 3'!E125</f>
        <v>24</v>
      </c>
      <c r="E129" s="50">
        <f t="shared" si="8"/>
        <v>4.1666666666666664E-2</v>
      </c>
      <c r="F129" s="49">
        <f>'Pesquisa de preço'!E154</f>
        <v>16.693333333333332</v>
      </c>
      <c r="G129" s="49">
        <f t="shared" si="9"/>
        <v>0.69555555555555548</v>
      </c>
      <c r="J129" s="19"/>
    </row>
    <row r="130" spans="1:10" ht="14.25" x14ac:dyDescent="0.45">
      <c r="A130" s="47" t="str">
        <f>'Pesquisa de preço'!A155</f>
        <v>8.23</v>
      </c>
      <c r="B130" s="48" t="str">
        <f>'Pesquisa de preço'!B155</f>
        <v>Espátula metálica 12 cm.</v>
      </c>
      <c r="C130" s="47">
        <f>'Pesquisa de preço'!D155</f>
        <v>1</v>
      </c>
      <c r="D130" s="47">
        <f>'ANEXO 3'!E126</f>
        <v>24</v>
      </c>
      <c r="E130" s="50">
        <f t="shared" si="8"/>
        <v>4.1666666666666664E-2</v>
      </c>
      <c r="F130" s="49">
        <f>'Pesquisa de preço'!E155</f>
        <v>16.203333333333333</v>
      </c>
      <c r="G130" s="49">
        <f t="shared" si="9"/>
        <v>0.67513888888888884</v>
      </c>
      <c r="J130" s="19"/>
    </row>
    <row r="131" spans="1:10" ht="14.25" x14ac:dyDescent="0.45">
      <c r="A131" s="47" t="str">
        <f>'Pesquisa de preço'!A156</f>
        <v>8.24</v>
      </c>
      <c r="B131" s="48" t="str">
        <f>'Pesquisa de preço'!B156</f>
        <v>Marreta com 1 kg.</v>
      </c>
      <c r="C131" s="47">
        <f>'Pesquisa de preço'!D156</f>
        <v>1</v>
      </c>
      <c r="D131" s="47">
        <f>'ANEXO 3'!E127</f>
        <v>120</v>
      </c>
      <c r="E131" s="50">
        <f t="shared" si="8"/>
        <v>8.3333333333333332E-3</v>
      </c>
      <c r="F131" s="49">
        <f>'Pesquisa de preço'!E156</f>
        <v>46.466666666666669</v>
      </c>
      <c r="G131" s="49">
        <f t="shared" si="9"/>
        <v>0.38722222222222225</v>
      </c>
      <c r="J131" s="19"/>
    </row>
    <row r="132" spans="1:10" ht="14.25" x14ac:dyDescent="0.45">
      <c r="A132" s="47" t="str">
        <f>'Pesquisa de preço'!A157</f>
        <v>8.25</v>
      </c>
      <c r="B132" s="48" t="str">
        <f>'Pesquisa de preço'!B157</f>
        <v>Marreta com 3 kg.</v>
      </c>
      <c r="C132" s="47">
        <f>'Pesquisa de preço'!D157</f>
        <v>1</v>
      </c>
      <c r="D132" s="47">
        <f>'ANEXO 3'!E128</f>
        <v>120</v>
      </c>
      <c r="E132" s="50">
        <f t="shared" si="8"/>
        <v>8.3333333333333332E-3</v>
      </c>
      <c r="F132" s="49">
        <f>'Pesquisa de preço'!E157</f>
        <v>139.64333333333332</v>
      </c>
      <c r="G132" s="49">
        <f t="shared" si="9"/>
        <v>1.1636944444444444</v>
      </c>
      <c r="J132" s="19"/>
    </row>
    <row r="133" spans="1:10" ht="14.25" x14ac:dyDescent="0.45">
      <c r="A133" s="47" t="str">
        <f>'Pesquisa de preço'!A158</f>
        <v>8.26</v>
      </c>
      <c r="B133" s="48" t="str">
        <f>'Pesquisa de preço'!B158</f>
        <v>Marreta de borracha.</v>
      </c>
      <c r="C133" s="47">
        <f>'Pesquisa de preço'!D158</f>
        <v>1</v>
      </c>
      <c r="D133" s="47">
        <f>'ANEXO 3'!E129</f>
        <v>60</v>
      </c>
      <c r="E133" s="50">
        <f t="shared" si="8"/>
        <v>1.6666666666666666E-2</v>
      </c>
      <c r="F133" s="49">
        <f>'Pesquisa de preço'!E158</f>
        <v>19.820000000000004</v>
      </c>
      <c r="G133" s="49">
        <f t="shared" si="9"/>
        <v>0.33033333333333337</v>
      </c>
      <c r="J133" s="19"/>
    </row>
    <row r="134" spans="1:10" ht="14.25" x14ac:dyDescent="0.45">
      <c r="A134" s="47" t="str">
        <f>'Pesquisa de preço'!A159</f>
        <v>8.27</v>
      </c>
      <c r="B134" s="48" t="str">
        <f>'Pesquisa de preço'!B159</f>
        <v>Martelo tipo unha grande 27 mm.</v>
      </c>
      <c r="C134" s="47">
        <f>'Pesquisa de preço'!D159</f>
        <v>1</v>
      </c>
      <c r="D134" s="47">
        <f>'ANEXO 3'!E130</f>
        <v>120</v>
      </c>
      <c r="E134" s="50">
        <f t="shared" si="8"/>
        <v>8.3333333333333332E-3</v>
      </c>
      <c r="F134" s="49">
        <f>'Pesquisa de preço'!E159</f>
        <v>46.033333333333331</v>
      </c>
      <c r="G134" s="49">
        <f t="shared" si="9"/>
        <v>0.38361111111111107</v>
      </c>
      <c r="J134" s="19"/>
    </row>
    <row r="135" spans="1:10" ht="14.25" x14ac:dyDescent="0.45">
      <c r="A135" s="47" t="str">
        <f>'Pesquisa de preço'!A160</f>
        <v>8.28</v>
      </c>
      <c r="B135" s="48" t="str">
        <f>'Pesquisa de preço'!B160</f>
        <v>Nível de mão 12”.</v>
      </c>
      <c r="C135" s="47">
        <f>'Pesquisa de preço'!D160</f>
        <v>1</v>
      </c>
      <c r="D135" s="47">
        <f>'ANEXO 3'!E131</f>
        <v>120</v>
      </c>
      <c r="E135" s="50">
        <f t="shared" si="8"/>
        <v>8.3333333333333332E-3</v>
      </c>
      <c r="F135" s="49">
        <f>'Pesquisa de preço'!E160</f>
        <v>61.683333333333337</v>
      </c>
      <c r="G135" s="49">
        <f t="shared" si="9"/>
        <v>0.51402777777777775</v>
      </c>
      <c r="J135" s="19"/>
    </row>
    <row r="136" spans="1:10" ht="85.5" x14ac:dyDescent="0.45">
      <c r="A136" s="47" t="str">
        <f>'Pesquisa de preço'!A161</f>
        <v>8.29</v>
      </c>
      <c r="B136" s="48" t="str">
        <f>'Pesquisa de preço'!B161</f>
        <v>Pistola aplicadora de silicone / calafetagem manual, corpo em chapa de aço carbono com pintura eletrostática, indicada para tubos de 280 ml / 300 g, gatilho metálico com retorno automático, hastes em aço, haste de desobstrução inclusa. Referência: Tramontina Master 43199/002 (ou equivalente técnico).</v>
      </c>
      <c r="C136" s="47">
        <f>'Pesquisa de preço'!D161</f>
        <v>0</v>
      </c>
      <c r="D136" s="47">
        <f>'ANEXO 3'!E132</f>
        <v>24</v>
      </c>
      <c r="E136" s="50">
        <f t="shared" si="8"/>
        <v>0</v>
      </c>
      <c r="F136" s="49">
        <f>'Pesquisa de preço'!E161</f>
        <v>81.839999999999989</v>
      </c>
      <c r="G136" s="49">
        <f t="shared" si="9"/>
        <v>0</v>
      </c>
      <c r="J136" s="19"/>
    </row>
    <row r="137" spans="1:10" ht="14.25" x14ac:dyDescent="0.45">
      <c r="A137" s="47" t="str">
        <f>'Pesquisa de preço'!A162</f>
        <v>8.30</v>
      </c>
      <c r="B137" s="48" t="str">
        <f>'Pesquisa de preço'!B162</f>
        <v>Pistola grande para cola quente, 220 V  monofásico.</v>
      </c>
      <c r="C137" s="47">
        <f>'Pesquisa de preço'!D162</f>
        <v>1</v>
      </c>
      <c r="D137" s="47">
        <f>'ANEXO 3'!E133</f>
        <v>60</v>
      </c>
      <c r="E137" s="50">
        <f t="shared" si="8"/>
        <v>1.6666666666666666E-2</v>
      </c>
      <c r="F137" s="49">
        <f>'Pesquisa de preço'!E162</f>
        <v>78.7</v>
      </c>
      <c r="G137" s="49">
        <f t="shared" si="9"/>
        <v>1.3116666666666668</v>
      </c>
      <c r="J137" s="19"/>
    </row>
    <row r="138" spans="1:10" ht="14.25" x14ac:dyDescent="0.45">
      <c r="A138" s="47" t="str">
        <f>'Pesquisa de preço'!A163</f>
        <v>8.31</v>
      </c>
      <c r="B138" s="48" t="str">
        <f>'Pesquisa de preço'!B163</f>
        <v>Ponteiro de metal 12”.</v>
      </c>
      <c r="C138" s="47">
        <f>'Pesquisa de preço'!D163</f>
        <v>2</v>
      </c>
      <c r="D138" s="47">
        <f>'ANEXO 3'!E134</f>
        <v>60</v>
      </c>
      <c r="E138" s="50">
        <f t="shared" si="8"/>
        <v>3.3333333333333333E-2</v>
      </c>
      <c r="F138" s="49">
        <f>'Pesquisa de preço'!E163</f>
        <v>54.413333333333334</v>
      </c>
      <c r="G138" s="49">
        <f t="shared" si="9"/>
        <v>1.8137777777777777</v>
      </c>
      <c r="J138" s="19"/>
    </row>
    <row r="139" spans="1:10" ht="14.25" x14ac:dyDescent="0.45">
      <c r="A139" s="47" t="str">
        <f>'Pesquisa de preço'!A164</f>
        <v>8.32</v>
      </c>
      <c r="B139" s="48" t="str">
        <f>'Pesquisa de preço'!B164</f>
        <v>Ponteiro de metal 8”.</v>
      </c>
      <c r="C139" s="47">
        <f>'Pesquisa de preço'!D164</f>
        <v>2</v>
      </c>
      <c r="D139" s="47">
        <f>'ANEXO 3'!E135</f>
        <v>60</v>
      </c>
      <c r="E139" s="50">
        <f t="shared" si="8"/>
        <v>3.3333333333333333E-2</v>
      </c>
      <c r="F139" s="49">
        <f>'Pesquisa de preço'!E164</f>
        <v>37.453333333333333</v>
      </c>
      <c r="G139" s="49">
        <f t="shared" si="9"/>
        <v>1.2484444444444445</v>
      </c>
      <c r="J139" s="19"/>
    </row>
    <row r="140" spans="1:10" ht="14.25" x14ac:dyDescent="0.45">
      <c r="A140" s="47" t="str">
        <f>'Pesquisa de preço'!A165</f>
        <v>8.33</v>
      </c>
      <c r="B140" s="48" t="str">
        <f>'Pesquisa de preço'!B165</f>
        <v>Prumo de mão com 500 g.</v>
      </c>
      <c r="C140" s="47">
        <f>'Pesquisa de preço'!D165</f>
        <v>1</v>
      </c>
      <c r="D140" s="47">
        <f>'ANEXO 3'!E136</f>
        <v>60</v>
      </c>
      <c r="E140" s="50">
        <f t="shared" ref="E140:E171" si="10">C140/D140</f>
        <v>1.6666666666666666E-2</v>
      </c>
      <c r="F140" s="49">
        <f>'Pesquisa de preço'!E165</f>
        <v>35.31</v>
      </c>
      <c r="G140" s="49">
        <f t="shared" ref="G140:G171" si="11">F140*E140</f>
        <v>0.58850000000000002</v>
      </c>
      <c r="J140" s="19"/>
    </row>
    <row r="141" spans="1:10" ht="14.25" x14ac:dyDescent="0.45">
      <c r="A141" s="47" t="str">
        <f>'Pesquisa de preço'!A166</f>
        <v>8.34</v>
      </c>
      <c r="B141" s="48" t="str">
        <f>'Pesquisa de preço'!B166</f>
        <v>Rebitador manual tipo alicate.</v>
      </c>
      <c r="C141" s="47">
        <f>'Pesquisa de preço'!D166</f>
        <v>1</v>
      </c>
      <c r="D141" s="47">
        <f>'ANEXO 3'!E137</f>
        <v>36</v>
      </c>
      <c r="E141" s="50">
        <f t="shared" si="10"/>
        <v>2.7777777777777776E-2</v>
      </c>
      <c r="F141" s="49">
        <f>'Pesquisa de preço'!E166</f>
        <v>37.6</v>
      </c>
      <c r="G141" s="49">
        <f t="shared" si="11"/>
        <v>1.0444444444444445</v>
      </c>
      <c r="J141" s="19"/>
    </row>
    <row r="142" spans="1:10" ht="14.25" x14ac:dyDescent="0.45">
      <c r="A142" s="47" t="str">
        <f>'Pesquisa de preço'!A167</f>
        <v>8.35</v>
      </c>
      <c r="B142" s="48" t="str">
        <f>'Pesquisa de preço'!B167</f>
        <v>Serra copo diamantada 1” com guia.</v>
      </c>
      <c r="C142" s="47">
        <f>'Pesquisa de preço'!D167</f>
        <v>1</v>
      </c>
      <c r="D142" s="47">
        <f>'ANEXO 3'!E138</f>
        <v>48</v>
      </c>
      <c r="E142" s="50">
        <f t="shared" si="10"/>
        <v>2.0833333333333332E-2</v>
      </c>
      <c r="F142" s="49">
        <f>'Pesquisa de preço'!E167</f>
        <v>123.96333333333332</v>
      </c>
      <c r="G142" s="49">
        <f t="shared" si="11"/>
        <v>2.5825694444444443</v>
      </c>
      <c r="J142" s="19"/>
    </row>
    <row r="143" spans="1:10" ht="14.25" x14ac:dyDescent="0.45">
      <c r="A143" s="47" t="str">
        <f>'Pesquisa de preço'!A168</f>
        <v>8.36</v>
      </c>
      <c r="B143" s="48" t="str">
        <f>'Pesquisa de preço'!B168</f>
        <v>Serra copo diamantada 3/4” com guia.</v>
      </c>
      <c r="C143" s="47">
        <f>'Pesquisa de preço'!D168</f>
        <v>1</v>
      </c>
      <c r="D143" s="47">
        <f>'ANEXO 3'!E139</f>
        <v>24</v>
      </c>
      <c r="E143" s="50">
        <f t="shared" si="10"/>
        <v>4.1666666666666664E-2</v>
      </c>
      <c r="F143" s="49">
        <f>'Pesquisa de preço'!E168</f>
        <v>121.58333333333333</v>
      </c>
      <c r="G143" s="49">
        <f t="shared" si="11"/>
        <v>5.0659722222222214</v>
      </c>
      <c r="J143" s="19"/>
    </row>
    <row r="144" spans="1:10" ht="14.25" x14ac:dyDescent="0.45">
      <c r="A144" s="47" t="str">
        <f>'Pesquisa de preço'!A169</f>
        <v>8.37</v>
      </c>
      <c r="B144" s="48" t="str">
        <f>'Pesquisa de preço'!B169</f>
        <v>Serrote em aço para gesso.</v>
      </c>
      <c r="C144" s="47">
        <f>'Pesquisa de preço'!D169</f>
        <v>1</v>
      </c>
      <c r="D144" s="47">
        <f>'ANEXO 3'!E140</f>
        <v>60</v>
      </c>
      <c r="E144" s="50">
        <f t="shared" si="10"/>
        <v>1.6666666666666666E-2</v>
      </c>
      <c r="F144" s="49">
        <f>'Pesquisa de preço'!E169</f>
        <v>34.963333333333331</v>
      </c>
      <c r="G144" s="49">
        <f t="shared" si="11"/>
        <v>0.58272222222222214</v>
      </c>
      <c r="J144" s="19"/>
    </row>
    <row r="145" spans="1:10" ht="14.25" x14ac:dyDescent="0.45">
      <c r="A145" s="47" t="str">
        <f>'Pesquisa de preço'!A170</f>
        <v>8.38</v>
      </c>
      <c r="B145" s="48" t="str">
        <f>'Pesquisa de preço'!B170</f>
        <v>Serrote em aço para madeira 20’’.</v>
      </c>
      <c r="C145" s="47">
        <f>'Pesquisa de preço'!D170</f>
        <v>1</v>
      </c>
      <c r="D145" s="47">
        <f>'ANEXO 3'!E141</f>
        <v>60</v>
      </c>
      <c r="E145" s="50">
        <f t="shared" si="10"/>
        <v>1.6666666666666666E-2</v>
      </c>
      <c r="F145" s="49">
        <f>'Pesquisa de preço'!E170</f>
        <v>39.640000000000008</v>
      </c>
      <c r="G145" s="49">
        <f t="shared" si="11"/>
        <v>0.66066666666666674</v>
      </c>
      <c r="J145" s="19"/>
    </row>
    <row r="146" spans="1:10" ht="14.25" x14ac:dyDescent="0.45">
      <c r="A146" s="47" t="str">
        <f>'Pesquisa de preço'!A171</f>
        <v>8.39</v>
      </c>
      <c r="B146" s="48" t="str">
        <f>'Pesquisa de preço'!B171</f>
        <v>Talhadeira chata 12” de metal (30 cm).</v>
      </c>
      <c r="C146" s="47">
        <f>'Pesquisa de preço'!D171</f>
        <v>1</v>
      </c>
      <c r="D146" s="47">
        <f>'ANEXO 3'!E142</f>
        <v>60</v>
      </c>
      <c r="E146" s="50">
        <f t="shared" si="10"/>
        <v>1.6666666666666666E-2</v>
      </c>
      <c r="F146" s="49">
        <f>'Pesquisa de preço'!E171</f>
        <v>32.353333333333332</v>
      </c>
      <c r="G146" s="49">
        <f t="shared" si="11"/>
        <v>0.53922222222222216</v>
      </c>
      <c r="J146" s="19"/>
    </row>
    <row r="147" spans="1:10" ht="14.25" x14ac:dyDescent="0.45">
      <c r="A147" s="47" t="str">
        <f>'Pesquisa de preço'!A172</f>
        <v>8.40</v>
      </c>
      <c r="B147" s="48" t="str">
        <f>'Pesquisa de preço'!B172</f>
        <v>Talhadeira chata 10” de metal (25 cm).</v>
      </c>
      <c r="C147" s="47">
        <f>'Pesquisa de preço'!D172</f>
        <v>1</v>
      </c>
      <c r="D147" s="47">
        <f>'ANEXO 3'!E143</f>
        <v>60</v>
      </c>
      <c r="E147" s="50">
        <f t="shared" si="10"/>
        <v>1.6666666666666666E-2</v>
      </c>
      <c r="F147" s="49">
        <f>'Pesquisa de preço'!E172</f>
        <v>25.643333333333334</v>
      </c>
      <c r="G147" s="49">
        <f t="shared" si="11"/>
        <v>0.42738888888888887</v>
      </c>
      <c r="J147" s="19"/>
    </row>
    <row r="148" spans="1:10" ht="14.25" x14ac:dyDescent="0.45">
      <c r="A148" s="47" t="str">
        <f>'Pesquisa de preço'!A173</f>
        <v>8.41</v>
      </c>
      <c r="B148" s="48" t="str">
        <f>'Pesquisa de preço'!B173</f>
        <v>Trena com 10m.</v>
      </c>
      <c r="C148" s="47">
        <f>'Pesquisa de preço'!D173</f>
        <v>1</v>
      </c>
      <c r="D148" s="47">
        <f>'ANEXO 3'!E144</f>
        <v>24</v>
      </c>
      <c r="E148" s="50">
        <f t="shared" si="10"/>
        <v>4.1666666666666664E-2</v>
      </c>
      <c r="F148" s="49">
        <f>'Pesquisa de preço'!E173</f>
        <v>26.18</v>
      </c>
      <c r="G148" s="49">
        <f t="shared" si="11"/>
        <v>1.0908333333333333</v>
      </c>
      <c r="J148" s="19"/>
    </row>
    <row r="149" spans="1:10" ht="14.25" x14ac:dyDescent="0.45">
      <c r="A149" s="47" t="str">
        <f>'Pesquisa de preço'!A174</f>
        <v>8.42</v>
      </c>
      <c r="B149" s="48" t="str">
        <f>'Pesquisa de preço'!B174</f>
        <v>Pincel 2".</v>
      </c>
      <c r="C149" s="47">
        <f>'Pesquisa de preço'!D174</f>
        <v>10</v>
      </c>
      <c r="D149" s="47">
        <f>'ANEXO 3'!E145</f>
        <v>12</v>
      </c>
      <c r="E149" s="50">
        <f t="shared" si="10"/>
        <v>0.83333333333333337</v>
      </c>
      <c r="F149" s="49">
        <f>'Pesquisa de preço'!E174</f>
        <v>10.346666666666666</v>
      </c>
      <c r="G149" s="49">
        <f t="shared" si="11"/>
        <v>8.6222222222222218</v>
      </c>
      <c r="J149" s="19"/>
    </row>
    <row r="150" spans="1:10" ht="14.25" x14ac:dyDescent="0.45">
      <c r="A150" s="47" t="str">
        <f>'Pesquisa de preço'!A175</f>
        <v>8.43</v>
      </c>
      <c r="B150" s="48" t="str">
        <f>'Pesquisa de preço'!B175</f>
        <v>Pincel 3/4”.</v>
      </c>
      <c r="C150" s="47">
        <f>'Pesquisa de preço'!D175</f>
        <v>10</v>
      </c>
      <c r="D150" s="47">
        <f>'ANEXO 3'!E146</f>
        <v>12</v>
      </c>
      <c r="E150" s="50">
        <f t="shared" si="10"/>
        <v>0.83333333333333337</v>
      </c>
      <c r="F150" s="49">
        <f>'Pesquisa de preço'!E175</f>
        <v>2.6266666666666669</v>
      </c>
      <c r="G150" s="49">
        <f t="shared" si="11"/>
        <v>2.1888888888888891</v>
      </c>
      <c r="J150" s="19"/>
    </row>
    <row r="151" spans="1:10" ht="14.25" x14ac:dyDescent="0.45">
      <c r="A151" s="47" t="str">
        <f>'Pesquisa de preço'!A176</f>
        <v>8.44</v>
      </c>
      <c r="B151" s="48" t="str">
        <f>'Pesquisa de preço'!B176</f>
        <v>Pincel 1/2”.</v>
      </c>
      <c r="C151" s="47">
        <f>'Pesquisa de preço'!D176</f>
        <v>10</v>
      </c>
      <c r="D151" s="47">
        <f>'ANEXO 3'!E147</f>
        <v>12</v>
      </c>
      <c r="E151" s="50">
        <f t="shared" si="10"/>
        <v>0.83333333333333337</v>
      </c>
      <c r="F151" s="49">
        <f>'Pesquisa de preço'!E176</f>
        <v>2.65</v>
      </c>
      <c r="G151" s="49">
        <f t="shared" si="11"/>
        <v>2.2083333333333335</v>
      </c>
      <c r="J151" s="19"/>
    </row>
    <row r="152" spans="1:10" ht="14.25" x14ac:dyDescent="0.45">
      <c r="A152" s="47" t="str">
        <f>'Pesquisa de preço'!A177</f>
        <v>8.45</v>
      </c>
      <c r="B152" s="48" t="str">
        <f>'Pesquisa de preço'!B177</f>
        <v>Escova de nylon manual.</v>
      </c>
      <c r="C152" s="47">
        <f>'Pesquisa de preço'!D177</f>
        <v>1</v>
      </c>
      <c r="D152" s="47">
        <f>'ANEXO 3'!E148</f>
        <v>60</v>
      </c>
      <c r="E152" s="50">
        <f t="shared" si="10"/>
        <v>1.6666666666666666E-2</v>
      </c>
      <c r="F152" s="49">
        <f>'Pesquisa de preço'!E177</f>
        <v>22.866666666666664</v>
      </c>
      <c r="G152" s="49">
        <f t="shared" si="11"/>
        <v>0.38111111111111107</v>
      </c>
      <c r="J152" s="19"/>
    </row>
    <row r="153" spans="1:10" ht="14.25" x14ac:dyDescent="0.45">
      <c r="A153" s="47" t="str">
        <f>'Pesquisa de preço'!A178</f>
        <v>8.46</v>
      </c>
      <c r="B153" s="48" t="str">
        <f>'Pesquisa de preço'!B178</f>
        <v>Escova de aço manual.</v>
      </c>
      <c r="C153" s="47">
        <f>'Pesquisa de preço'!D178</f>
        <v>1</v>
      </c>
      <c r="D153" s="47">
        <f>'ANEXO 3'!E149</f>
        <v>12</v>
      </c>
      <c r="E153" s="50">
        <f t="shared" si="10"/>
        <v>8.3333333333333329E-2</v>
      </c>
      <c r="F153" s="49">
        <f>'Pesquisa de preço'!E178</f>
        <v>6.3466666666666667</v>
      </c>
      <c r="G153" s="49">
        <f t="shared" si="11"/>
        <v>0.52888888888888885</v>
      </c>
      <c r="J153" s="19"/>
    </row>
    <row r="154" spans="1:10" ht="14.25" x14ac:dyDescent="0.45">
      <c r="A154" s="47" t="str">
        <f>'Pesquisa de preço'!A179</f>
        <v>8.47</v>
      </c>
      <c r="B154" s="48" t="str">
        <f>'Pesquisa de preço'!B179</f>
        <v>Carrinho de mão reforçado com pneu e câmara.</v>
      </c>
      <c r="C154" s="47">
        <f>'Pesquisa de preço'!D179</f>
        <v>1</v>
      </c>
      <c r="D154" s="47">
        <f>'ANEXO 3'!E150</f>
        <v>120</v>
      </c>
      <c r="E154" s="50">
        <f t="shared" si="10"/>
        <v>8.3333333333333332E-3</v>
      </c>
      <c r="F154" s="49">
        <f>'Pesquisa de preço'!E179</f>
        <v>433.0333333333333</v>
      </c>
      <c r="G154" s="49">
        <f t="shared" si="11"/>
        <v>3.6086111111111108</v>
      </c>
      <c r="J154" s="19"/>
    </row>
    <row r="155" spans="1:10" ht="14.25" x14ac:dyDescent="0.45">
      <c r="A155" s="47" t="str">
        <f>'Pesquisa de preço'!A180</f>
        <v>8.48</v>
      </c>
      <c r="B155" s="48" t="str">
        <f>'Pesquisa de preço'!B180</f>
        <v>Enxada com cabo.</v>
      </c>
      <c r="C155" s="47">
        <f>'Pesquisa de preço'!D180</f>
        <v>1</v>
      </c>
      <c r="D155" s="47">
        <f>'ANEXO 3'!E151</f>
        <v>120</v>
      </c>
      <c r="E155" s="50">
        <f t="shared" si="10"/>
        <v>8.3333333333333332E-3</v>
      </c>
      <c r="F155" s="49">
        <f>'Pesquisa de preço'!E180</f>
        <v>70.58</v>
      </c>
      <c r="G155" s="49">
        <f t="shared" si="11"/>
        <v>0.58816666666666662</v>
      </c>
      <c r="J155" s="19"/>
    </row>
    <row r="156" spans="1:10" ht="14.25" x14ac:dyDescent="0.45">
      <c r="A156" s="47" t="str">
        <f>'Pesquisa de preço'!A181</f>
        <v>8.49</v>
      </c>
      <c r="B156" s="48" t="str">
        <f>'Pesquisa de preço'!B181</f>
        <v>Pá com cabo.</v>
      </c>
      <c r="C156" s="47">
        <f>'Pesquisa de preço'!D181</f>
        <v>1</v>
      </c>
      <c r="D156" s="47">
        <f>'ANEXO 3'!E152</f>
        <v>120</v>
      </c>
      <c r="E156" s="50">
        <f t="shared" si="10"/>
        <v>8.3333333333333332E-3</v>
      </c>
      <c r="F156" s="49">
        <f>'Pesquisa de preço'!E181</f>
        <v>51.723333333333329</v>
      </c>
      <c r="G156" s="49">
        <f t="shared" si="11"/>
        <v>0.43102777777777773</v>
      </c>
      <c r="J156" s="19"/>
    </row>
    <row r="157" spans="1:10" ht="14.25" x14ac:dyDescent="0.45">
      <c r="A157" s="47" t="str">
        <f>'Pesquisa de preço'!A182</f>
        <v>8.50</v>
      </c>
      <c r="B157" s="48" t="str">
        <f>'Pesquisa de preço'!B182</f>
        <v>Picareta com cabo.</v>
      </c>
      <c r="C157" s="47">
        <f>'Pesquisa de preço'!D182</f>
        <v>1</v>
      </c>
      <c r="D157" s="47">
        <f>'ANEXO 3'!E153</f>
        <v>120</v>
      </c>
      <c r="E157" s="50">
        <f t="shared" si="10"/>
        <v>8.3333333333333332E-3</v>
      </c>
      <c r="F157" s="49">
        <f>'Pesquisa de preço'!E182</f>
        <v>107.85666666666667</v>
      </c>
      <c r="G157" s="49">
        <f t="shared" si="11"/>
        <v>0.89880555555555552</v>
      </c>
      <c r="J157" s="19"/>
    </row>
    <row r="158" spans="1:10" ht="14.25" x14ac:dyDescent="0.45">
      <c r="A158" s="47" t="str">
        <f>'Pesquisa de preço'!A183</f>
        <v>8.51</v>
      </c>
      <c r="B158" s="48" t="str">
        <f>'Pesquisa de preço'!B183</f>
        <v>Mangueira de nível, 100 metros.</v>
      </c>
      <c r="C158" s="47">
        <f>'Pesquisa de preço'!D183</f>
        <v>1</v>
      </c>
      <c r="D158" s="47">
        <f>'ANEXO 3'!E154</f>
        <v>120</v>
      </c>
      <c r="E158" s="50">
        <f t="shared" si="10"/>
        <v>8.3333333333333332E-3</v>
      </c>
      <c r="F158" s="49">
        <f>'Pesquisa de preço'!E183</f>
        <v>257.84999999999997</v>
      </c>
      <c r="G158" s="49">
        <f t="shared" si="11"/>
        <v>2.1487499999999997</v>
      </c>
      <c r="J158" s="19"/>
    </row>
    <row r="159" spans="1:10" ht="14.25" x14ac:dyDescent="0.45">
      <c r="A159" s="47" t="str">
        <f>'Pesquisa de preço'!A184</f>
        <v>8.52</v>
      </c>
      <c r="B159" s="48" t="str">
        <f>'Pesquisa de preço'!B184</f>
        <v>Corda multiúso 16 mm rolo com 85 m.</v>
      </c>
      <c r="C159" s="47">
        <f>'Pesquisa de preço'!D184</f>
        <v>1</v>
      </c>
      <c r="D159" s="47">
        <f>'ANEXO 3'!E155</f>
        <v>120</v>
      </c>
      <c r="E159" s="50">
        <f t="shared" si="10"/>
        <v>8.3333333333333332E-3</v>
      </c>
      <c r="F159" s="49">
        <f>'Pesquisa de preço'!E184</f>
        <v>480.44333333333333</v>
      </c>
      <c r="G159" s="49">
        <f t="shared" si="11"/>
        <v>4.0036944444444442</v>
      </c>
      <c r="J159" s="19"/>
    </row>
    <row r="160" spans="1:10" ht="85.5" x14ac:dyDescent="0.45">
      <c r="A160" s="47" t="str">
        <f>'Pesquisa de preço'!A185</f>
        <v>8.53</v>
      </c>
      <c r="B160" s="48" t="str">
        <f>'Pesquisa de preço'!B185</f>
        <v>Jogo de escovas circulares de aço para furadeira/parafusadeira, com haste sextavada 1/4" ou redonda 6mm, contendo no mínimo 3 peças (escova plana circular, escova copo pequena e escova copo grande), cerdas de aço carbono, velocidade máxima de 4.500 rpm. Referência: Vonder (ou equivalente técnico).</v>
      </c>
      <c r="C160" s="47">
        <f>'Pesquisa de preço'!D185</f>
        <v>1</v>
      </c>
      <c r="D160" s="47">
        <f>'ANEXO 3'!E156</f>
        <v>36</v>
      </c>
      <c r="E160" s="50">
        <f t="shared" si="10"/>
        <v>2.7777777777777776E-2</v>
      </c>
      <c r="F160" s="49">
        <f>'Pesquisa de preço'!E185</f>
        <v>20.566666666666666</v>
      </c>
      <c r="G160" s="49">
        <f t="shared" si="11"/>
        <v>0.5712962962962963</v>
      </c>
      <c r="J160" s="19"/>
    </row>
    <row r="161" spans="1:10" ht="71.25" x14ac:dyDescent="0.45">
      <c r="A161" s="47" t="str">
        <f>'Pesquisa de preço'!A186</f>
        <v>8.54</v>
      </c>
      <c r="B161" s="48" t="str">
        <f>'Pesquisa de preço'!B186</f>
        <v>Jogo de pontas bits para parafusadeira, haste sextavada 1/4", aço cromo-vanádio, contendo no mínimo 10 peças com ponteiras Phillips (PH1, PH2, PH3) e fenda (SL3, SL4, SL5, SL6), comprimento padrão de 50mm. Referência: Makita D-15693 (ou equivalente técnico).</v>
      </c>
      <c r="C161" s="47">
        <f>'Pesquisa de preço'!D186</f>
        <v>1</v>
      </c>
      <c r="D161" s="47">
        <f>'ANEXO 3'!E157</f>
        <v>12</v>
      </c>
      <c r="E161" s="50">
        <f t="shared" si="10"/>
        <v>8.3333333333333329E-2</v>
      </c>
      <c r="F161" s="49">
        <f>'Pesquisa de preço'!E186</f>
        <v>24.486666666666665</v>
      </c>
      <c r="G161" s="49">
        <f t="shared" si="11"/>
        <v>2.0405555555555552</v>
      </c>
      <c r="J161" s="19"/>
    </row>
    <row r="162" spans="1:10" ht="85.5" x14ac:dyDescent="0.45">
      <c r="A162" s="47" t="str">
        <f>'Pesquisa de preço'!A187</f>
        <v>8.55</v>
      </c>
      <c r="B162" s="48" t="str">
        <f>'Pesquisa de preço'!B187</f>
        <v>Estilete profissional largo, lâmina segmentada de 25mm de largura em aço, corpo em plástico reforçado com revestimento emborrachado, guia metálico, trava deslizante da lâmina, compartimento interno para lâminas sobressalentes. Referência: Vonder (ou equivalente técnico).</v>
      </c>
      <c r="C162" s="47">
        <f>'Pesquisa de preço'!D187</f>
        <v>3</v>
      </c>
      <c r="D162" s="47">
        <f>'ANEXO 3'!E158</f>
        <v>12</v>
      </c>
      <c r="E162" s="50">
        <f t="shared" si="10"/>
        <v>0.25</v>
      </c>
      <c r="F162" s="49">
        <f>'Pesquisa de preço'!E187</f>
        <v>22.16333333333333</v>
      </c>
      <c r="G162" s="49">
        <f t="shared" si="11"/>
        <v>5.5408333333333326</v>
      </c>
      <c r="J162" s="19"/>
    </row>
    <row r="163" spans="1:10" ht="85.5" x14ac:dyDescent="0.45">
      <c r="A163" s="47" t="str">
        <f>'Pesquisa de preço'!A188</f>
        <v>8.56</v>
      </c>
      <c r="B163" s="48" t="str">
        <f>'Pesquisa de preço'!B188</f>
        <v>Tesoura/alicate para corte de chapa tipo aviação, corte reto, fabricada em aço especial tratado termicamente, cabo com revestimento injetado antiderrapante, capacidade de corte em aço de até 1,2mm e aço inox até 0,8mm. Referência: Gedore Red R93310141 (ou equivalente técnico).</v>
      </c>
      <c r="C163" s="47">
        <f>'Pesquisa de preço'!D188</f>
        <v>1</v>
      </c>
      <c r="D163" s="47">
        <f>'ANEXO 3'!E159</f>
        <v>60</v>
      </c>
      <c r="E163" s="50">
        <f t="shared" si="10"/>
        <v>1.6666666666666666E-2</v>
      </c>
      <c r="F163" s="49">
        <f>'Pesquisa de preço'!E188</f>
        <v>98.29</v>
      </c>
      <c r="G163" s="49">
        <f t="shared" si="11"/>
        <v>1.6381666666666668</v>
      </c>
      <c r="J163" s="19"/>
    </row>
    <row r="164" spans="1:10" ht="42.75" x14ac:dyDescent="0.45">
      <c r="A164" s="47" t="str">
        <f>'Pesquisa de preço'!A189</f>
        <v>8.57</v>
      </c>
      <c r="B164" s="48" t="str">
        <f>'Pesquisa de preço'!B189</f>
        <v>Lima chata bastarda 12" (300mm), aço carbono temperado, dureza mínima 58 HRC, picado duplo, com cabo. Referência: Vonder (ou equivalente técnico).</v>
      </c>
      <c r="C164" s="47">
        <f>'Pesquisa de preço'!D189</f>
        <v>1</v>
      </c>
      <c r="D164" s="47">
        <f>'ANEXO 3'!E160</f>
        <v>60</v>
      </c>
      <c r="E164" s="50">
        <f t="shared" si="10"/>
        <v>1.6666666666666666E-2</v>
      </c>
      <c r="F164" s="49">
        <f>'Pesquisa de preço'!E189</f>
        <v>37.826666666666661</v>
      </c>
      <c r="G164" s="49">
        <f t="shared" si="11"/>
        <v>0.63044444444444436</v>
      </c>
      <c r="J164" s="19"/>
    </row>
    <row r="165" spans="1:10" ht="57" x14ac:dyDescent="0.45">
      <c r="A165" s="47" t="str">
        <f>'Pesquisa de preço'!A190</f>
        <v>8.58</v>
      </c>
      <c r="B165" s="48" t="str">
        <f>'Pesquisa de preço'!B190</f>
        <v>Lima meia cana bastarda 12" (300mm), aço carbono temperado, dureza mínima 58 HRC, picado duplo nas faces plana e côncava, com cabo. Referência: Vonder (ou equivalente técnico).</v>
      </c>
      <c r="C165" s="47">
        <f>'Pesquisa de preço'!D190</f>
        <v>1</v>
      </c>
      <c r="D165" s="47">
        <f>'ANEXO 3'!E161</f>
        <v>60</v>
      </c>
      <c r="E165" s="50">
        <f t="shared" si="10"/>
        <v>1.6666666666666666E-2</v>
      </c>
      <c r="F165" s="49">
        <f>'Pesquisa de preço'!E190</f>
        <v>78.529999999999987</v>
      </c>
      <c r="G165" s="49">
        <f t="shared" si="11"/>
        <v>1.3088333333333331</v>
      </c>
      <c r="J165" s="19"/>
    </row>
    <row r="166" spans="1:10" ht="71.25" x14ac:dyDescent="0.45">
      <c r="A166" s="47" t="str">
        <f>'Pesquisa de preço'!A191</f>
        <v>8.59</v>
      </c>
      <c r="B166" s="48" t="str">
        <f>'Pesquisa de preço'!B191</f>
        <v>Colher de pedreiro oval 8" (200mm), aço carbono especial temperado, cabo em madeira envernizada com guarnição metálica protetora, haste soldada pelo processo TIG. Referência: Tramontina 77358/085 (ou equivalente técnico).</v>
      </c>
      <c r="C166" s="47">
        <f>'Pesquisa de preço'!D191</f>
        <v>1</v>
      </c>
      <c r="D166" s="47">
        <f>'ANEXO 3'!E162</f>
        <v>60</v>
      </c>
      <c r="E166" s="50">
        <f t="shared" si="10"/>
        <v>1.6666666666666666E-2</v>
      </c>
      <c r="F166" s="49">
        <f>'Pesquisa de preço'!E191</f>
        <v>24.929999999999996</v>
      </c>
      <c r="G166" s="49">
        <f t="shared" si="11"/>
        <v>0.41549999999999992</v>
      </c>
      <c r="J166" s="19"/>
    </row>
    <row r="167" spans="1:10" ht="42.75" x14ac:dyDescent="0.45">
      <c r="A167" s="47" t="str">
        <f>'Pesquisa de preço'!A192</f>
        <v>8.60</v>
      </c>
      <c r="B167" s="48" t="str">
        <f>'Pesquisa de preço'!B192</f>
        <v>Grampo multiúso com mola, tipo sargento alicate prendedor, 6", corpo em plástico resistente. Referência: Vonder (ou equivalente técnico).</v>
      </c>
      <c r="C167" s="47">
        <f>'Pesquisa de preço'!D192</f>
        <v>16</v>
      </c>
      <c r="D167" s="47">
        <f>'ANEXO 3'!E163</f>
        <v>60</v>
      </c>
      <c r="E167" s="50">
        <f t="shared" si="10"/>
        <v>0.26666666666666666</v>
      </c>
      <c r="F167" s="49">
        <f>'Pesquisa de preço'!E192</f>
        <v>25.443333333333332</v>
      </c>
      <c r="G167" s="49">
        <f t="shared" si="11"/>
        <v>6.7848888888888883</v>
      </c>
      <c r="J167" s="19"/>
    </row>
    <row r="168" spans="1:10" ht="28.5" x14ac:dyDescent="0.45">
      <c r="A168" s="47" t="str">
        <f>'Pesquisa de preço'!A193</f>
        <v>8.61</v>
      </c>
      <c r="B168" s="48" t="str">
        <f>'Pesquisa de preço'!B193</f>
        <v>Jogo serra copo com 6 serras, diametro variando de 15 mm a 60 mm.</v>
      </c>
      <c r="C168" s="47">
        <f>'Pesquisa de preço'!D193</f>
        <v>1</v>
      </c>
      <c r="D168" s="47">
        <f>'ANEXO 3'!E164</f>
        <v>60</v>
      </c>
      <c r="E168" s="50">
        <f t="shared" si="10"/>
        <v>1.6666666666666666E-2</v>
      </c>
      <c r="F168" s="49">
        <f>'Pesquisa de preço'!E193</f>
        <v>326.74</v>
      </c>
      <c r="G168" s="49">
        <f t="shared" si="11"/>
        <v>5.4456666666666669</v>
      </c>
      <c r="J168" s="19"/>
    </row>
    <row r="169" spans="1:10" ht="15.7" customHeight="1" x14ac:dyDescent="0.45">
      <c r="A169" s="86" t="s">
        <v>679</v>
      </c>
      <c r="B169" s="86"/>
      <c r="C169" s="86"/>
      <c r="D169" s="86"/>
      <c r="E169" s="86"/>
      <c r="F169" s="86"/>
      <c r="G169" s="49">
        <f>SUM(G108:G168)</f>
        <v>87.415532407407397</v>
      </c>
      <c r="J169" s="72"/>
    </row>
    <row r="170" spans="1:10" ht="15.7" customHeight="1" x14ac:dyDescent="0.45">
      <c r="A170" s="85" t="s">
        <v>680</v>
      </c>
      <c r="B170" s="85"/>
      <c r="C170" s="85"/>
      <c r="D170" s="85"/>
      <c r="E170" s="85"/>
      <c r="F170" s="85"/>
      <c r="G170" s="70">
        <f>G169/Postos!C8</f>
        <v>12.487933201058199</v>
      </c>
    </row>
    <row r="171" spans="1:10" ht="14.25" x14ac:dyDescent="0.45">
      <c r="A171" s="93"/>
      <c r="B171" s="93"/>
      <c r="C171" s="93"/>
      <c r="D171" s="93"/>
      <c r="E171" s="93"/>
      <c r="F171" s="93"/>
      <c r="G171" s="93"/>
    </row>
    <row r="172" spans="1:10" ht="15.7" customHeight="1" x14ac:dyDescent="0.45">
      <c r="A172" s="94" t="s">
        <v>683</v>
      </c>
      <c r="B172" s="94"/>
      <c r="C172" s="94"/>
    </row>
    <row r="173" spans="1:10" ht="14.25" x14ac:dyDescent="0.45">
      <c r="A173" s="73">
        <f>Postos!A2</f>
        <v>1</v>
      </c>
      <c r="B173" s="73" t="str">
        <f>Postos!B2</f>
        <v>SUPERVISOR DE MANUTENÇÃO PREDIAL</v>
      </c>
      <c r="C173" s="70">
        <f>$G$170</f>
        <v>12.487933201058199</v>
      </c>
    </row>
    <row r="174" spans="1:10" ht="14.25" x14ac:dyDescent="0.45">
      <c r="A174" s="73">
        <f>Postos!A3</f>
        <v>2</v>
      </c>
      <c r="B174" s="73" t="str">
        <f>Postos!B3</f>
        <v>TÉCNICO EM ELETROTÉCNICA</v>
      </c>
      <c r="C174" s="70">
        <f>$G$170+G60</f>
        <v>32.179516534391531</v>
      </c>
    </row>
    <row r="175" spans="1:10" ht="14.25" x14ac:dyDescent="0.45">
      <c r="A175" s="73">
        <f>Postos!A4</f>
        <v>3</v>
      </c>
      <c r="B175" s="73" t="str">
        <f>Postos!B4</f>
        <v>TÉCNICO EM TELECOMUNICAÇÕES</v>
      </c>
      <c r="C175" s="70">
        <f>$G$170+G77</f>
        <v>26.69324801587301</v>
      </c>
    </row>
    <row r="176" spans="1:10" ht="14.25" x14ac:dyDescent="0.45">
      <c r="A176" s="73">
        <f>Postos!A5</f>
        <v>4</v>
      </c>
      <c r="B176" s="73" t="str">
        <f>Postos!B5</f>
        <v>MECÂNICO DE REFRIGERAÇÃO</v>
      </c>
      <c r="C176" s="70">
        <f>$G$170+G104</f>
        <v>68.831646164021166</v>
      </c>
    </row>
    <row r="177" spans="1:3" ht="14.25" x14ac:dyDescent="0.45">
      <c r="A177" s="73">
        <f>Postos!A6</f>
        <v>5</v>
      </c>
      <c r="B177" s="73" t="str">
        <f>Postos!B6</f>
        <v>BOMBEIRO HIDRÁULICO</v>
      </c>
      <c r="C177" s="70">
        <f>$G$170+G32</f>
        <v>30.939322089947083</v>
      </c>
    </row>
    <row r="178" spans="1:3" ht="14.25" x14ac:dyDescent="0.45">
      <c r="A178" s="73">
        <f>Postos!A7</f>
        <v>6</v>
      </c>
      <c r="B178" s="73" t="str">
        <f>Postos!B7</f>
        <v>TRABALHADOR DA MANUTENÇÃO DE EDIFICAÇÕES</v>
      </c>
      <c r="C178" s="70">
        <f>$G$170</f>
        <v>12.487933201058199</v>
      </c>
    </row>
  </sheetData>
  <mergeCells count="23">
    <mergeCell ref="A170:F170"/>
    <mergeCell ref="A171:G171"/>
    <mergeCell ref="A172:C172"/>
    <mergeCell ref="A103:F103"/>
    <mergeCell ref="A104:F104"/>
    <mergeCell ref="A105:G105"/>
    <mergeCell ref="A106:G106"/>
    <mergeCell ref="A169:F169"/>
    <mergeCell ref="A62:G62"/>
    <mergeCell ref="A76:F76"/>
    <mergeCell ref="A77:F77"/>
    <mergeCell ref="A78:G78"/>
    <mergeCell ref="A79:G79"/>
    <mergeCell ref="A33:G33"/>
    <mergeCell ref="A34:G34"/>
    <mergeCell ref="A59:F59"/>
    <mergeCell ref="A60:F60"/>
    <mergeCell ref="A61:G61"/>
    <mergeCell ref="A1:G1"/>
    <mergeCell ref="A2:G2"/>
    <mergeCell ref="A3:G3"/>
    <mergeCell ref="A31:F31"/>
    <mergeCell ref="A32:F32"/>
  </mergeCells>
  <printOptions horizontalCentered="1"/>
  <pageMargins left="0.78749999999999998" right="0.78749999999999998" top="0.78749999999999998" bottom="0.78749999999999998" header="0.511811023622047" footer="0.511811023622047"/>
  <pageSetup paperSize="77" fitToHeight="10" pageOrder="overThenDown"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I94"/>
  <sheetViews>
    <sheetView showGridLines="0" topLeftCell="A40" zoomScaleNormal="100" workbookViewId="0">
      <selection activeCell="E46" activeCellId="1" sqref="A7:L8 E46"/>
    </sheetView>
  </sheetViews>
  <sheetFormatPr defaultColWidth="8.33203125" defaultRowHeight="14.65" customHeight="1" x14ac:dyDescent="0.45"/>
  <cols>
    <col min="1" max="1" width="7.6640625" style="74" customWidth="1"/>
    <col min="2" max="2" width="51.06640625" style="74" customWidth="1"/>
    <col min="3" max="3" width="10.19921875" style="74" customWidth="1"/>
    <col min="4" max="6" width="16.33203125" style="74" customWidth="1"/>
    <col min="7" max="7" width="12.1328125" style="74" customWidth="1"/>
    <col min="8" max="1023" width="9.1328125" style="74" customWidth="1"/>
    <col min="1024" max="1025" width="9.1328125" customWidth="1"/>
  </cols>
  <sheetData>
    <row r="1" spans="1:6" ht="15.75" x14ac:dyDescent="0.45">
      <c r="A1" s="95" t="s">
        <v>690</v>
      </c>
      <c r="B1" s="95"/>
      <c r="C1" s="95"/>
      <c r="D1" s="95"/>
      <c r="E1" s="95"/>
      <c r="F1" s="95"/>
    </row>
    <row r="2" spans="1:6" ht="14.25" x14ac:dyDescent="0.45">
      <c r="A2" s="75"/>
      <c r="B2"/>
      <c r="C2" s="75"/>
      <c r="D2" s="75"/>
      <c r="E2"/>
      <c r="F2"/>
    </row>
    <row r="3" spans="1:6" ht="14.25" x14ac:dyDescent="0.45">
      <c r="A3" s="96" t="str">
        <f>'Pesquisa de preço'!A218</f>
        <v>TABELA 10 - KIT BÁSICO DE EQUIPAMENTOS DE PROTEÇÃO INDIVIDUAL E COLETIVA (EPI) E (EPC)</v>
      </c>
      <c r="B3" s="96"/>
      <c r="C3" s="96"/>
      <c r="D3" s="96"/>
      <c r="E3" s="96"/>
      <c r="F3" s="96"/>
    </row>
    <row r="4" spans="1:6" ht="28.5" x14ac:dyDescent="0.45">
      <c r="A4" s="43" t="s">
        <v>7</v>
      </c>
      <c r="B4" s="43" t="s">
        <v>8</v>
      </c>
      <c r="C4" s="43" t="s">
        <v>656</v>
      </c>
      <c r="D4" s="71" t="s">
        <v>691</v>
      </c>
      <c r="E4" s="71" t="s">
        <v>692</v>
      </c>
      <c r="F4" s="71" t="s">
        <v>693</v>
      </c>
    </row>
    <row r="5" spans="1:6" ht="28.5" x14ac:dyDescent="0.45">
      <c r="A5" s="47" t="str">
        <f>'Pesquisa de preço'!A220</f>
        <v>10.1</v>
      </c>
      <c r="B5" s="48" t="str">
        <f>'Pesquisa de preço'!B220</f>
        <v>Par de Luvas em borracha para alta tensão com resistência 2,5 kV, para tensão máxima de uso de até 500 V e até 1000 V.</v>
      </c>
      <c r="C5" s="47" t="str">
        <f>'Pesquisa de preço'!C220</f>
        <v>Un.</v>
      </c>
      <c r="D5" s="47">
        <f>'Pesquisa de preço'!D220</f>
        <v>1</v>
      </c>
      <c r="E5" s="76">
        <f>'Pesquisa de preço'!E220</f>
        <v>237.76666666666665</v>
      </c>
      <c r="F5" s="49">
        <f t="shared" ref="F5:F40" si="0">E5*D5</f>
        <v>237.76666666666665</v>
      </c>
    </row>
    <row r="6" spans="1:6" ht="14.25" x14ac:dyDescent="0.45">
      <c r="A6" s="47" t="str">
        <f>'Pesquisa de preço'!A221</f>
        <v>10.2</v>
      </c>
      <c r="B6" s="48" t="str">
        <f>'Pesquisa de preço'!B221</f>
        <v>Capa de chuva impermeável PVC forrado com capuz</v>
      </c>
      <c r="C6" s="47" t="str">
        <f>'Pesquisa de preço'!C221</f>
        <v>Un.</v>
      </c>
      <c r="D6" s="47">
        <f>'Pesquisa de preço'!D221</f>
        <v>7</v>
      </c>
      <c r="E6" s="76">
        <f>'Pesquisa de preço'!E221</f>
        <v>21.89</v>
      </c>
      <c r="F6" s="49">
        <f t="shared" si="0"/>
        <v>153.23000000000002</v>
      </c>
    </row>
    <row r="7" spans="1:6" ht="14.25" x14ac:dyDescent="0.45">
      <c r="A7" s="47" t="str">
        <f>'Pesquisa de preço'!A222</f>
        <v>10.3</v>
      </c>
      <c r="B7" s="48" t="str">
        <f>'Pesquisa de preço'!B222</f>
        <v>Par de Bota de borracha cano longo 40 e 44.</v>
      </c>
      <c r="C7" s="47" t="str">
        <f>'Pesquisa de preço'!C222</f>
        <v>Un.</v>
      </c>
      <c r="D7" s="47">
        <f>'Pesquisa de preço'!D222</f>
        <v>2</v>
      </c>
      <c r="E7" s="76">
        <f>'Pesquisa de preço'!E222</f>
        <v>71.33</v>
      </c>
      <c r="F7" s="49">
        <f t="shared" si="0"/>
        <v>142.66</v>
      </c>
    </row>
    <row r="8" spans="1:6" ht="14.25" x14ac:dyDescent="0.45">
      <c r="A8" s="47" t="str">
        <f>'Pesquisa de preço'!A223</f>
        <v>10.4</v>
      </c>
      <c r="B8" s="48" t="str">
        <f>'Pesquisa de preço'!B223</f>
        <v>Óculos para soldador com 2 lentes (fume e transparente).</v>
      </c>
      <c r="C8" s="47" t="str">
        <f>'Pesquisa de preço'!C223</f>
        <v>Un.</v>
      </c>
      <c r="D8" s="47">
        <f>'Pesquisa de preço'!D223</f>
        <v>0.5</v>
      </c>
      <c r="E8" s="76">
        <f>'Pesquisa de preço'!E223</f>
        <v>25.596666666666664</v>
      </c>
      <c r="F8" s="49">
        <f t="shared" si="0"/>
        <v>12.798333333333332</v>
      </c>
    </row>
    <row r="9" spans="1:6" ht="14.25" x14ac:dyDescent="0.45">
      <c r="A9" s="47" t="str">
        <f>'Pesquisa de preço'!A224</f>
        <v>10.5</v>
      </c>
      <c r="B9" s="48" t="str">
        <f>'Pesquisa de preço'!B224</f>
        <v>Avental para marceneiro.</v>
      </c>
      <c r="C9" s="47" t="str">
        <f>'Pesquisa de preço'!C224</f>
        <v>Un.</v>
      </c>
      <c r="D9" s="47">
        <f>'Pesquisa de preço'!D224</f>
        <v>0.5</v>
      </c>
      <c r="E9" s="76">
        <f>'Pesquisa de preço'!E224</f>
        <v>40.836666666666673</v>
      </c>
      <c r="F9" s="49">
        <f t="shared" si="0"/>
        <v>20.418333333333337</v>
      </c>
    </row>
    <row r="10" spans="1:6" ht="14.25" x14ac:dyDescent="0.45">
      <c r="A10" s="47" t="str">
        <f>'Pesquisa de preço'!A225</f>
        <v>10.6</v>
      </c>
      <c r="B10" s="48" t="str">
        <f>'Pesquisa de preço'!B225</f>
        <v>Par de luva, de malha preta, com bolinhas em PVC, cor preto.</v>
      </c>
      <c r="C10" s="47" t="str">
        <f>'Pesquisa de preço'!C225</f>
        <v>Un.</v>
      </c>
      <c r="D10" s="47">
        <f>'Pesquisa de preço'!D225</f>
        <v>20</v>
      </c>
      <c r="E10" s="76">
        <f>'Pesquisa de preço'!E225</f>
        <v>7.2366666666666672</v>
      </c>
      <c r="F10" s="49">
        <f t="shared" si="0"/>
        <v>144.73333333333335</v>
      </c>
    </row>
    <row r="11" spans="1:6" ht="28.5" x14ac:dyDescent="0.45">
      <c r="A11" s="47" t="str">
        <f>'Pesquisa de preço'!A226</f>
        <v>10.7</v>
      </c>
      <c r="B11" s="48" t="str">
        <f>'Pesquisa de preço'!B226</f>
        <v>Abafador de ruídos (protetor auricular) tipo concha/fone. Atenuação mínima de 16 dB.</v>
      </c>
      <c r="C11" s="47" t="str">
        <f>'Pesquisa de preço'!C226</f>
        <v>Un.</v>
      </c>
      <c r="D11" s="47">
        <f>'Pesquisa de preço'!D226</f>
        <v>1</v>
      </c>
      <c r="E11" s="76">
        <f>'Pesquisa de preço'!E226</f>
        <v>58.870000000000005</v>
      </c>
      <c r="F11" s="49">
        <f t="shared" si="0"/>
        <v>58.870000000000005</v>
      </c>
    </row>
    <row r="12" spans="1:6" ht="28.5" x14ac:dyDescent="0.45">
      <c r="A12" s="47" t="str">
        <f>'Pesquisa de preço'!A227</f>
        <v>10.8</v>
      </c>
      <c r="B12" s="48" t="str">
        <f>'Pesquisa de preço'!B227</f>
        <v>Cone sinalizador em polietileno, na cor laranja, com fita reflexiva tamanho 50 cm.</v>
      </c>
      <c r="C12" s="47" t="str">
        <f>'Pesquisa de preço'!C227</f>
        <v>Un.</v>
      </c>
      <c r="D12" s="47">
        <f>'Pesquisa de preço'!D227</f>
        <v>2</v>
      </c>
      <c r="E12" s="76">
        <f>'Pesquisa de preço'!E227</f>
        <v>24.926666666666666</v>
      </c>
      <c r="F12" s="49">
        <f t="shared" si="0"/>
        <v>49.853333333333332</v>
      </c>
    </row>
    <row r="13" spans="1:6" ht="28.5" x14ac:dyDescent="0.45">
      <c r="A13" s="47" t="str">
        <f>'Pesquisa de preço'!A228</f>
        <v>10.9</v>
      </c>
      <c r="B13" s="48" t="str">
        <f>'Pesquisa de preço'!B228</f>
        <v>Fita plástica zebrada para demarcação, nas cores intercaladas de preto e amarelo, com no mínimo 70mm x 200m.</v>
      </c>
      <c r="C13" s="47" t="str">
        <f>'Pesquisa de preço'!C228</f>
        <v>Un.</v>
      </c>
      <c r="D13" s="47">
        <f>'Pesquisa de preço'!D228</f>
        <v>2</v>
      </c>
      <c r="E13" s="76">
        <f>'Pesquisa de preço'!E228</f>
        <v>14</v>
      </c>
      <c r="F13" s="49">
        <f t="shared" si="0"/>
        <v>28</v>
      </c>
    </row>
    <row r="14" spans="1:6" ht="14.25" x14ac:dyDescent="0.45">
      <c r="A14" s="47" t="str">
        <f>'Pesquisa de preço'!A229</f>
        <v>10.10</v>
      </c>
      <c r="B14" s="48" t="str">
        <f>'Pesquisa de preço'!B229</f>
        <v>Placa sinalizadora “EM MANUTENÇÃO” tipo cavalete.</v>
      </c>
      <c r="C14" s="47" t="str">
        <f>'Pesquisa de preço'!C229</f>
        <v>Un.</v>
      </c>
      <c r="D14" s="47">
        <f>'Pesquisa de preço'!D229</f>
        <v>1</v>
      </c>
      <c r="E14" s="76">
        <f>'Pesquisa de preço'!E229</f>
        <v>53.12</v>
      </c>
      <c r="F14" s="49">
        <f t="shared" si="0"/>
        <v>53.12</v>
      </c>
    </row>
    <row r="15" spans="1:6" ht="14.25" x14ac:dyDescent="0.45">
      <c r="A15" s="47" t="str">
        <f>'Pesquisa de preço'!A230</f>
        <v>10.11</v>
      </c>
      <c r="B15" s="48" t="str">
        <f>'Pesquisa de preço'!B230</f>
        <v>Capacete de proteção Classe B, com carneira.</v>
      </c>
      <c r="C15" s="47" t="str">
        <f>'Pesquisa de preço'!C230</f>
        <v>Un.</v>
      </c>
      <c r="D15" s="47">
        <f>'Pesquisa de preço'!D230</f>
        <v>1</v>
      </c>
      <c r="E15" s="76">
        <f>'Pesquisa de preço'!E230</f>
        <v>19.266666666666666</v>
      </c>
      <c r="F15" s="49">
        <f t="shared" si="0"/>
        <v>19.266666666666666</v>
      </c>
    </row>
    <row r="16" spans="1:6" ht="28.5" x14ac:dyDescent="0.45">
      <c r="A16" s="47" t="str">
        <f>'Pesquisa de preço'!A231</f>
        <v>10.12</v>
      </c>
      <c r="B16" s="48" t="str">
        <f>'Pesquisa de preço'!B231</f>
        <v>Jugular para capacete. Referência: Plastcor (ou equivalente técnico).</v>
      </c>
      <c r="C16" s="47" t="str">
        <f>'Pesquisa de preço'!C231</f>
        <v>Un.</v>
      </c>
      <c r="D16" s="47">
        <f>'Pesquisa de preço'!D231</f>
        <v>1</v>
      </c>
      <c r="E16" s="76">
        <f>'Pesquisa de preço'!E231</f>
        <v>3.0633333333333339</v>
      </c>
      <c r="F16" s="49">
        <f t="shared" si="0"/>
        <v>3.0633333333333339</v>
      </c>
    </row>
    <row r="17" spans="1:6" ht="28.5" x14ac:dyDescent="0.45">
      <c r="A17" s="47" t="str">
        <f>'Pesquisa de preço'!A232</f>
        <v>10.13</v>
      </c>
      <c r="B17" s="48" t="str">
        <f>'Pesquisa de preço'!B232</f>
        <v>Filtro para máscara Poeira. Referência: 3M 5N11 - PAR (ou equivalente técnico).</v>
      </c>
      <c r="C17" s="47" t="str">
        <f>'Pesquisa de preço'!C232</f>
        <v>Un.</v>
      </c>
      <c r="D17" s="47">
        <f>'Pesquisa de preço'!D232</f>
        <v>2</v>
      </c>
      <c r="E17" s="76">
        <f>'Pesquisa de preço'!E232</f>
        <v>16.643333333333334</v>
      </c>
      <c r="F17" s="49">
        <f t="shared" si="0"/>
        <v>33.286666666666669</v>
      </c>
    </row>
    <row r="18" spans="1:6" ht="14.25" x14ac:dyDescent="0.45">
      <c r="A18" s="47" t="str">
        <f>'Pesquisa de preço'!A233</f>
        <v>10.14</v>
      </c>
      <c r="B18" s="48" t="str">
        <f>'Pesquisa de preço'!B233</f>
        <v>Par de Luva em látex multiuso.</v>
      </c>
      <c r="C18" s="47" t="str">
        <f>'Pesquisa de preço'!C233</f>
        <v>Un.</v>
      </c>
      <c r="D18" s="47">
        <f>'Pesquisa de preço'!D233</f>
        <v>5</v>
      </c>
      <c r="E18" s="76">
        <f>'Pesquisa de preço'!E233</f>
        <v>7.4366666666666665</v>
      </c>
      <c r="F18" s="49">
        <f t="shared" si="0"/>
        <v>37.18333333333333</v>
      </c>
    </row>
    <row r="19" spans="1:6" ht="28.5" x14ac:dyDescent="0.45">
      <c r="A19" s="47" t="str">
        <f>'Pesquisa de preço'!A234</f>
        <v>10.15</v>
      </c>
      <c r="B19" s="48" t="str">
        <f>'Pesquisa de preço'!B234</f>
        <v>Óculos de proteção -Incolor. Referência: SPECTRA 2000 (ou equivalente técnico).</v>
      </c>
      <c r="C19" s="47" t="str">
        <f>'Pesquisa de preço'!C234</f>
        <v>Un.</v>
      </c>
      <c r="D19" s="47">
        <f>'Pesquisa de preço'!D234</f>
        <v>2</v>
      </c>
      <c r="E19" s="76">
        <f>'Pesquisa de preço'!E234</f>
        <v>7.2533333333333339</v>
      </c>
      <c r="F19" s="49">
        <f t="shared" si="0"/>
        <v>14.506666666666668</v>
      </c>
    </row>
    <row r="20" spans="1:6" ht="42.75" x14ac:dyDescent="0.45">
      <c r="A20" s="47" t="str">
        <f>'Pesquisa de preço'!A235</f>
        <v>10.16</v>
      </c>
      <c r="B20" s="48" t="str">
        <f>'Pesquisa de preço'!B235</f>
        <v>Protetor auricular tipo plug, em silicone e cordão em PVC, atenuação mínima de 14 dB. Referência: VONDER (ou equivalente técnico).</v>
      </c>
      <c r="C20" s="47" t="str">
        <f>'Pesquisa de preço'!C235</f>
        <v>Un.</v>
      </c>
      <c r="D20" s="47">
        <f>'Pesquisa de preço'!D235</f>
        <v>15</v>
      </c>
      <c r="E20" s="76">
        <f>'Pesquisa de preço'!E235</f>
        <v>1.67</v>
      </c>
      <c r="F20" s="49">
        <f t="shared" si="0"/>
        <v>25.049999999999997</v>
      </c>
    </row>
    <row r="21" spans="1:6" ht="14.25" x14ac:dyDescent="0.45">
      <c r="A21" s="47" t="str">
        <f>'Pesquisa de preço'!A236</f>
        <v>10.17</v>
      </c>
      <c r="B21" s="48" t="str">
        <f>'Pesquisa de preço'!B236</f>
        <v>Protetor solar, FPS-30, embalagem com 1 litros.</v>
      </c>
      <c r="C21" s="47" t="str">
        <f>'Pesquisa de preço'!C236</f>
        <v>Un.</v>
      </c>
      <c r="D21" s="47">
        <f>'Pesquisa de preço'!D236</f>
        <v>1</v>
      </c>
      <c r="E21" s="76">
        <f>'Pesquisa de preço'!E236</f>
        <v>100.30333333333333</v>
      </c>
      <c r="F21" s="49">
        <f t="shared" si="0"/>
        <v>100.30333333333333</v>
      </c>
    </row>
    <row r="22" spans="1:6" ht="42.75" x14ac:dyDescent="0.45">
      <c r="A22" s="47" t="str">
        <f>'Pesquisa de preço'!A237</f>
        <v>10.18</v>
      </c>
      <c r="B22" s="48" t="str">
        <f>'Pesquisa de preço'!B237</f>
        <v>Cinto de segurança tipo paraquedista/alpinista com fivelas para regulagens e argola dorsal para fixação de talabartes. Para usuários até 100 kg.</v>
      </c>
      <c r="C22" s="47" t="str">
        <f>'Pesquisa de preço'!C237</f>
        <v>Un.</v>
      </c>
      <c r="D22" s="47">
        <f>'Pesquisa de preço'!D237</f>
        <v>2</v>
      </c>
      <c r="E22" s="76">
        <f>'Pesquisa de preço'!E237</f>
        <v>336.79666666666668</v>
      </c>
      <c r="F22" s="49">
        <f t="shared" si="0"/>
        <v>673.59333333333336</v>
      </c>
    </row>
    <row r="23" spans="1:6" ht="14.25" x14ac:dyDescent="0.45">
      <c r="A23" s="47" t="str">
        <f>'Pesquisa de preço'!A238</f>
        <v>10.19</v>
      </c>
      <c r="B23" s="48" t="str">
        <f>'Pesquisa de preço'!B238</f>
        <v>Colete tipo X laranja com faixa reflexiva prata.</v>
      </c>
      <c r="C23" s="47" t="str">
        <f>'Pesquisa de preço'!C238</f>
        <v>Un.</v>
      </c>
      <c r="D23" s="47">
        <f>'Pesquisa de preço'!D238</f>
        <v>1</v>
      </c>
      <c r="E23" s="76">
        <f>'Pesquisa de preço'!E238</f>
        <v>17.653333333333332</v>
      </c>
      <c r="F23" s="49">
        <f t="shared" si="0"/>
        <v>17.653333333333332</v>
      </c>
    </row>
    <row r="24" spans="1:6" ht="14.25" x14ac:dyDescent="0.45">
      <c r="A24" s="47" t="str">
        <f>'Pesquisa de preço'!A239</f>
        <v>10.20</v>
      </c>
      <c r="B24" s="48" t="str">
        <f>'Pesquisa de preço'!B239</f>
        <v>Luva de vaqueta para cobertura punho de 20 cm, o par.</v>
      </c>
      <c r="C24" s="47" t="str">
        <f>'Pesquisa de preço'!C239</f>
        <v>Un.</v>
      </c>
      <c r="D24" s="47">
        <f>'Pesquisa de preço'!D239</f>
        <v>1</v>
      </c>
      <c r="E24" s="76">
        <f>'Pesquisa de preço'!E239</f>
        <v>35.196666666666665</v>
      </c>
      <c r="F24" s="49">
        <f t="shared" si="0"/>
        <v>35.196666666666665</v>
      </c>
    </row>
    <row r="25" spans="1:6" ht="42.75" x14ac:dyDescent="0.45">
      <c r="A25" s="47" t="str">
        <f>'Pesquisa de preço'!A240</f>
        <v>10.21</v>
      </c>
      <c r="B25" s="48" t="str">
        <f>'Pesquisa de preço'!B240</f>
        <v>Talabarte em fita Y com absorvedor impacto (ref. YCE55) com mosquetão oval com trava rosca em aço carbono, aço inoxidável ou alumínio, conforme NBR 15837.</v>
      </c>
      <c r="C25" s="47" t="str">
        <f>'Pesquisa de preço'!C240</f>
        <v>Un.</v>
      </c>
      <c r="D25" s="47">
        <f>'Pesquisa de preço'!D240</f>
        <v>2</v>
      </c>
      <c r="E25" s="76">
        <f>'Pesquisa de preço'!E240</f>
        <v>185.16333333333333</v>
      </c>
      <c r="F25" s="49">
        <f t="shared" si="0"/>
        <v>370.32666666666665</v>
      </c>
    </row>
    <row r="26" spans="1:6" ht="14.25" x14ac:dyDescent="0.45">
      <c r="A26" s="47" t="str">
        <f>'Pesquisa de preço'!A241</f>
        <v>10.22</v>
      </c>
      <c r="B26" s="48" t="str">
        <f>'Pesquisa de preço'!B241</f>
        <v>Boné árabe.</v>
      </c>
      <c r="C26" s="47" t="str">
        <f>'Pesquisa de preço'!C241</f>
        <v>Un.</v>
      </c>
      <c r="D26" s="47">
        <f>'Pesquisa de preço'!D241</f>
        <v>7</v>
      </c>
      <c r="E26" s="76">
        <f>'Pesquisa de preço'!E241</f>
        <v>24.386666666666667</v>
      </c>
      <c r="F26" s="49">
        <f t="shared" si="0"/>
        <v>170.70666666666668</v>
      </c>
    </row>
    <row r="27" spans="1:6" ht="14.25" x14ac:dyDescent="0.45">
      <c r="A27" s="47" t="str">
        <f>'Pesquisa de preço'!A242</f>
        <v>10.23</v>
      </c>
      <c r="B27" s="48" t="str">
        <f>'Pesquisa de preço'!B242</f>
        <v>Óculos de proteção, cor preto.</v>
      </c>
      <c r="C27" s="47" t="str">
        <f>'Pesquisa de preço'!C242</f>
        <v>Un.</v>
      </c>
      <c r="D27" s="47">
        <f>'Pesquisa de preço'!D242</f>
        <v>7</v>
      </c>
      <c r="E27" s="76">
        <f>'Pesquisa de preço'!E242</f>
        <v>11.596666666666669</v>
      </c>
      <c r="F27" s="49">
        <f t="shared" si="0"/>
        <v>81.176666666666691</v>
      </c>
    </row>
    <row r="28" spans="1:6" ht="71.25" x14ac:dyDescent="0.45">
      <c r="A28" s="47" t="str">
        <f>'Pesquisa de preço'!A243</f>
        <v>10.24</v>
      </c>
      <c r="B28" s="48" t="str">
        <f>'Pesquisa de preço'!B243</f>
        <v>Manguito (mangote) de proteção contra cortes para braços e antebraços, resistência a cortes nível 3 ou superior conforme EN 388, material HPPE ou equivalente, comprimento mínimo de 40cm, com fecho em velcro, CA válido emitido pelo MTE. Referência: Volk Cut Guard (ou equivalente técnico).</v>
      </c>
      <c r="C28" s="47" t="str">
        <f>'Pesquisa de preço'!C243</f>
        <v>Un.</v>
      </c>
      <c r="D28" s="47">
        <f>'Pesquisa de preço'!D243</f>
        <v>2</v>
      </c>
      <c r="E28" s="76">
        <f>'Pesquisa de preço'!E243</f>
        <v>54.816666666666663</v>
      </c>
      <c r="F28" s="49">
        <f t="shared" si="0"/>
        <v>109.63333333333333</v>
      </c>
    </row>
    <row r="29" spans="1:6" ht="85.5" x14ac:dyDescent="0.45">
      <c r="A29" s="47" t="str">
        <f>'Pesquisa de preço'!A244</f>
        <v>10.25</v>
      </c>
      <c r="B29" s="48" t="str">
        <f>'Pesquisa de preço'!B244</f>
        <v>Macacão de proteção descartável, material polipropileno laminado (TNT) ou Tyvek®, gramatura mínima de 50g/m², impermeável, tipo 6 conforme EN 13982, fechamento frontal por zíper duplo, elástico em punhos, tornozelos e cintura, CA válido emitido pelo MTE. Referência: Teknoluvas (ou equivalente técnico).</v>
      </c>
      <c r="C29" s="47" t="str">
        <f>'Pesquisa de preço'!C244</f>
        <v>Un.</v>
      </c>
      <c r="D29" s="47">
        <f>'Pesquisa de preço'!D244</f>
        <v>4</v>
      </c>
      <c r="E29" s="76">
        <f>'Pesquisa de preço'!E244</f>
        <v>17.57</v>
      </c>
      <c r="F29" s="49">
        <f t="shared" si="0"/>
        <v>70.28</v>
      </c>
    </row>
    <row r="30" spans="1:6" ht="71.25" x14ac:dyDescent="0.45">
      <c r="A30" s="47" t="str">
        <f>'Pesquisa de preço'!A245</f>
        <v>10.26</v>
      </c>
      <c r="B30" s="48" t="str">
        <f>'Pesquisa de preço'!B245</f>
        <v>Macacão de saneamento em PVC/Trevira com bota e luvas acopladas, impermeável, soldagem eletrônica nas costuras, fechamento frontal por zíper e botão de pressão, capuz integrado, CA válido emitido pelo MTE. Referência: Brascamp CA 28445 (ou equivalente técnico).</v>
      </c>
      <c r="C30" s="47" t="str">
        <f>'Pesquisa de preço'!C245</f>
        <v>Un.</v>
      </c>
      <c r="D30" s="47">
        <f>'Pesquisa de preço'!D245</f>
        <v>1</v>
      </c>
      <c r="E30" s="76">
        <f>'Pesquisa de preço'!E245</f>
        <v>191.29666666666665</v>
      </c>
      <c r="F30" s="49">
        <f t="shared" si="0"/>
        <v>191.29666666666665</v>
      </c>
    </row>
    <row r="31" spans="1:6" ht="71.25" x14ac:dyDescent="0.45">
      <c r="A31" s="47" t="str">
        <f>'Pesquisa de preço'!A246</f>
        <v>10.27</v>
      </c>
      <c r="B31" s="48" t="str">
        <f>'Pesquisa de preço'!B246</f>
        <v>Detector multigás portátil para espaços confinados, monitoramento simultâneo de 4 gases (O₂, LEL, CO, H₂S), alarmes sonoro e visual, certificado para uso conforme NR-33, com certificado de calibração, CA válido. Referência: Honeywell BW Ultra (ou equivalente técnico).</v>
      </c>
      <c r="C31" s="47" t="str">
        <f>'Pesquisa de preço'!C246</f>
        <v>Un.</v>
      </c>
      <c r="D31" s="47">
        <f>'Pesquisa de preço'!D246</f>
        <v>0.2</v>
      </c>
      <c r="E31" s="76">
        <f>'Pesquisa de preço'!E246</f>
        <v>1649.2166666666665</v>
      </c>
      <c r="F31" s="49">
        <f t="shared" si="0"/>
        <v>329.84333333333331</v>
      </c>
    </row>
    <row r="32" spans="1:6" ht="71.25" x14ac:dyDescent="0.45">
      <c r="A32" s="47" t="str">
        <f>'Pesquisa de preço'!A247</f>
        <v>10.28</v>
      </c>
      <c r="B32" s="48" t="str">
        <f>'Pesquisa de preço'!B247</f>
        <v>Insuflador/exaustor de ar elétrico portátil para ventilação de espaços confinados, diâmetro mínimo de 200mm, grau de proteção mínimo IP54, com duto flexível aluminizado de no mínimo 10 metros, em conformidade com NR-33. Referência: Amprot (ou equivalente técnico).</v>
      </c>
      <c r="C32" s="47" t="str">
        <f>'Pesquisa de preço'!C247</f>
        <v>Un.</v>
      </c>
      <c r="D32" s="47">
        <f>'Pesquisa de preço'!D247</f>
        <v>0.2</v>
      </c>
      <c r="E32" s="76">
        <f>'Pesquisa de preço'!E247</f>
        <v>2882.6666666666665</v>
      </c>
      <c r="F32" s="49">
        <f t="shared" si="0"/>
        <v>576.5333333333333</v>
      </c>
    </row>
    <row r="33" spans="1:6" ht="85.5" x14ac:dyDescent="0.45">
      <c r="A33" s="47" t="str">
        <f>'Pesquisa de preço'!A248</f>
        <v>10.29</v>
      </c>
      <c r="B33" s="48" t="str">
        <f>'Pesquisa de preço'!B248</f>
        <v>Sistema de resgate para espaços confinados composto por tripé em alumínio com pernas telescópicas ajustáveis e guincho manual com cabo de aço galvanizado de no mínimo 10 metros, capacidade mínima de carga de 135 kg, em conformidade com NR-33 / NBR 16577. Referência: Ledger (ou equivalente técnico).</v>
      </c>
      <c r="C33" s="47" t="str">
        <f>'Pesquisa de preço'!C248</f>
        <v>Un.</v>
      </c>
      <c r="D33" s="47">
        <f>'Pesquisa de preço'!D248</f>
        <v>0.2</v>
      </c>
      <c r="E33" s="76">
        <f>'Pesquisa de preço'!E248</f>
        <v>2825.5333333333328</v>
      </c>
      <c r="F33" s="49">
        <f t="shared" si="0"/>
        <v>565.10666666666657</v>
      </c>
    </row>
    <row r="34" spans="1:6" ht="85.5" x14ac:dyDescent="0.45">
      <c r="A34" s="47" t="str">
        <f>'Pesquisa de preço'!A249</f>
        <v>10.30</v>
      </c>
      <c r="B34" s="48" t="str">
        <f>'Pesquisa de preço'!B249</f>
        <v>Respirador purificador de ar tipo peça semifacial reutilizável, com dois receptáculos para cartuchos químicos (rosca bayonet), elastômero sintético, tamanho médio, CA válido emitido pelo MTE, compatível com cartuchos para gases e vapores orgânicos. Referência: 3M Série 6200 (ou equivalente técnico).</v>
      </c>
      <c r="C34" s="47" t="str">
        <f>'Pesquisa de preço'!C249</f>
        <v>Un.</v>
      </c>
      <c r="D34" s="47">
        <f>'Pesquisa de preço'!D249</f>
        <v>1</v>
      </c>
      <c r="E34" s="76">
        <f>'Pesquisa de preço'!E249</f>
        <v>132.93333333333334</v>
      </c>
      <c r="F34" s="49">
        <f t="shared" si="0"/>
        <v>132.93333333333334</v>
      </c>
    </row>
    <row r="35" spans="1:6" ht="71.25" x14ac:dyDescent="0.45">
      <c r="A35" s="47" t="str">
        <f>'Pesquisa de preço'!A250</f>
        <v>10.31</v>
      </c>
      <c r="B35" s="48" t="str">
        <f>'Pesquisa de preço'!B250</f>
        <v>Cartucho químico de substituição para respirador semifacial, proteção contra vapores orgânicos e gases ácidos (classe A1B1 conforme EN 14387), conexão tipo bayonet, compatível com respiradores semifaciais padrão, CA válido. Referência: 3M 6003 (ou equivalente técnico).</v>
      </c>
      <c r="C35" s="47" t="str">
        <f>'Pesquisa de preço'!C250</f>
        <v>Un.</v>
      </c>
      <c r="D35" s="47">
        <f>'Pesquisa de preço'!D250</f>
        <v>4</v>
      </c>
      <c r="E35" s="76">
        <f>'Pesquisa de preço'!E250</f>
        <v>60.133333333333326</v>
      </c>
      <c r="F35" s="49">
        <f t="shared" si="0"/>
        <v>240.5333333333333</v>
      </c>
    </row>
    <row r="36" spans="1:6" ht="71.25" x14ac:dyDescent="0.45">
      <c r="A36" s="47" t="str">
        <f>'Pesquisa de preço'!A251</f>
        <v>10.32</v>
      </c>
      <c r="B36" s="48" t="str">
        <f>'Pesquisa de preço'!B251</f>
        <v>Corda de segurança em poliamida (nylon) trançada, diâmetro 12 mm, resistência à ruptura mínima de 20 kN, em conformidade com NR-18, destinada a trabalho em altura / linha de vida, comercializada em rolo de 100 m. Referência: Plasmódia NR18 12 mm (ou equivalente técnico).</v>
      </c>
      <c r="C36" s="47" t="str">
        <f>'Pesquisa de preço'!C251</f>
        <v>Un.</v>
      </c>
      <c r="D36" s="47">
        <f>'Pesquisa de preço'!D251</f>
        <v>1</v>
      </c>
      <c r="E36" s="76">
        <f>'Pesquisa de preço'!E251</f>
        <v>446.96333333333331</v>
      </c>
      <c r="F36" s="49">
        <f t="shared" si="0"/>
        <v>446.96333333333331</v>
      </c>
    </row>
    <row r="37" spans="1:6" ht="71.25" x14ac:dyDescent="0.45">
      <c r="A37" s="47" t="str">
        <f>'Pesquisa de preço'!A252</f>
        <v>10.33</v>
      </c>
      <c r="B37" s="48" t="str">
        <f>'Pesquisa de preço'!B252</f>
        <v>Joelheira de proteção EPI para trabalho em solos rígidos, casco em polipropileno com almofadamento interno em espuma de polietileno expandido ou gel, fixação por tiras elásticas ajustáveis com presilhas, CA válido emitido pelo MTE. Referência: Carbografite CG-01 (ou equivalente técnico).</v>
      </c>
      <c r="C37" s="47" t="str">
        <f>'Pesquisa de preço'!C252</f>
        <v>Un.</v>
      </c>
      <c r="D37" s="47">
        <f>'Pesquisa de preço'!D252</f>
        <v>2</v>
      </c>
      <c r="E37" s="76">
        <f>'Pesquisa de preço'!E252</f>
        <v>82.853333333333339</v>
      </c>
      <c r="F37" s="49">
        <f t="shared" si="0"/>
        <v>165.70666666666668</v>
      </c>
    </row>
    <row r="38" spans="1:6" ht="57" x14ac:dyDescent="0.45">
      <c r="A38" s="47" t="str">
        <f>'Pesquisa de preço'!A253</f>
        <v>10.34</v>
      </c>
      <c r="B38" s="48" t="str">
        <f>'Pesquisa de preço'!B253</f>
        <v>Respirador descartável tipo PFF-2 (S) com válvula de exalação, eficiência de filtração mínima de 94% contra aerossóis não oleosos, conforme ABNT NBR 13698, CA válido emitido pelo MTE. Referência: 3M 8822 (ou equivalente técnico).</v>
      </c>
      <c r="C38" s="47" t="str">
        <f>'Pesquisa de preço'!C253</f>
        <v>Un.</v>
      </c>
      <c r="D38" s="47">
        <f>'Pesquisa de preço'!D253</f>
        <v>50</v>
      </c>
      <c r="E38" s="76">
        <f>'Pesquisa de preço'!E253</f>
        <v>5.9533333333333331</v>
      </c>
      <c r="F38" s="49">
        <f t="shared" si="0"/>
        <v>297.66666666666663</v>
      </c>
    </row>
    <row r="39" spans="1:6" ht="85.5" x14ac:dyDescent="0.45">
      <c r="A39" s="47" t="str">
        <f>'Pesquisa de preço'!A254</f>
        <v>10.35</v>
      </c>
      <c r="B39" s="48" t="str">
        <f>'Pesquisa de preço'!B254</f>
        <v>Jaleco (camisa/blusa de manga longa) antichama cinza com faixa reflexiva, confeccionado em tecido 100% algodão ou fibra FR de no mínimo 270 g/m², resistência ao arco elétrico compatível com Risco 3 conforme NR-10, faixa reflexiva de no mínimo 50 mm, CA válido. Referência: Novo Horizonte EPI (ou equivalente técnico).</v>
      </c>
      <c r="C39" s="47" t="str">
        <f>'Pesquisa de preço'!C254</f>
        <v>Un.</v>
      </c>
      <c r="D39" s="47">
        <f>'Pesquisa de preço'!D254</f>
        <v>2</v>
      </c>
      <c r="E39" s="76">
        <f>'Pesquisa de preço'!E254</f>
        <v>156.92333333333332</v>
      </c>
      <c r="F39" s="49">
        <f t="shared" si="0"/>
        <v>313.84666666666664</v>
      </c>
    </row>
    <row r="40" spans="1:6" ht="71.25" x14ac:dyDescent="0.45">
      <c r="A40" s="47" t="str">
        <f>'Pesquisa de preço'!A255</f>
        <v>10.36</v>
      </c>
      <c r="B40" s="48" t="str">
        <f>'Pesquisa de preço'!B255</f>
        <v>Calça antichama cinza com faixa reflexiva, confeccionada em tecido 100% algodão ou fibra FR de no mínimo 270 g/m², resistência ao arco elétrico compatível com Risco 3 conforme NR-10, faixa reflexiva de no mínimo 50mm, CA válido. Referência: Novo Horizonte EPI (ou equivalente técnico).</v>
      </c>
      <c r="C40" s="47" t="str">
        <f>'Pesquisa de preço'!C255</f>
        <v>Un.</v>
      </c>
      <c r="D40" s="47">
        <f>'Pesquisa de preço'!D255</f>
        <v>2</v>
      </c>
      <c r="E40" s="76">
        <f>'Pesquisa de preço'!E255</f>
        <v>67.19</v>
      </c>
      <c r="F40" s="49">
        <f t="shared" si="0"/>
        <v>134.38</v>
      </c>
    </row>
    <row r="41" spans="1:6" ht="15.7" customHeight="1" x14ac:dyDescent="0.45">
      <c r="A41" s="97" t="s">
        <v>694</v>
      </c>
      <c r="B41" s="97"/>
      <c r="C41" s="97"/>
      <c r="D41" s="97"/>
      <c r="E41" s="97"/>
      <c r="F41" s="49">
        <f>SUM(F5:F40)</f>
        <v>6057.4866666666676</v>
      </c>
    </row>
    <row r="42" spans="1:6" ht="15.7" customHeight="1" x14ac:dyDescent="0.45">
      <c r="A42" s="97" t="s">
        <v>695</v>
      </c>
      <c r="B42" s="97"/>
      <c r="C42" s="97"/>
      <c r="D42" s="97"/>
      <c r="E42" s="97"/>
      <c r="F42" s="49">
        <f>F41/12</f>
        <v>504.79055555555561</v>
      </c>
    </row>
    <row r="43" spans="1:6" ht="15.7" customHeight="1" x14ac:dyDescent="0.45">
      <c r="A43" s="85" t="s">
        <v>696</v>
      </c>
      <c r="B43" s="85"/>
      <c r="C43" s="85"/>
      <c r="D43" s="85"/>
      <c r="E43" s="85"/>
      <c r="F43" s="70">
        <f>F42/Postos!C8</f>
        <v>72.11293650793651</v>
      </c>
    </row>
    <row r="44" spans="1:6" ht="14.25" x14ac:dyDescent="0.45">
      <c r="A44" s="75"/>
      <c r="B44"/>
      <c r="C44" s="75"/>
    </row>
    <row r="45" spans="1:6" ht="14.25" x14ac:dyDescent="0.45">
      <c r="A45" s="96" t="s">
        <v>690</v>
      </c>
      <c r="B45" s="96"/>
      <c r="C45" s="96"/>
    </row>
    <row r="46" spans="1:6" ht="14.25" x14ac:dyDescent="0.45">
      <c r="A46" s="77">
        <f>Postos!A2</f>
        <v>1</v>
      </c>
      <c r="B46" s="77" t="str">
        <f>Postos!B2</f>
        <v>SUPERVISOR DE MANUTENÇÃO PREDIAL</v>
      </c>
      <c r="C46" s="78">
        <f t="shared" ref="C46:C51" si="1">$F$43</f>
        <v>72.11293650793651</v>
      </c>
    </row>
    <row r="47" spans="1:6" ht="14.25" x14ac:dyDescent="0.45">
      <c r="A47" s="77">
        <f>Postos!A3</f>
        <v>2</v>
      </c>
      <c r="B47" s="77" t="str">
        <f>Postos!B3</f>
        <v>TÉCNICO EM ELETROTÉCNICA</v>
      </c>
      <c r="C47" s="78">
        <f t="shared" si="1"/>
        <v>72.11293650793651</v>
      </c>
    </row>
    <row r="48" spans="1:6" ht="14.25" x14ac:dyDescent="0.45">
      <c r="A48" s="77">
        <f>Postos!A4</f>
        <v>3</v>
      </c>
      <c r="B48" s="77" t="str">
        <f>Postos!B4</f>
        <v>TÉCNICO EM TELECOMUNICAÇÕES</v>
      </c>
      <c r="C48" s="78">
        <f t="shared" si="1"/>
        <v>72.11293650793651</v>
      </c>
    </row>
    <row r="49" spans="1:3" ht="14.25" x14ac:dyDescent="0.45">
      <c r="A49" s="77">
        <f>Postos!A5</f>
        <v>4</v>
      </c>
      <c r="B49" s="77" t="str">
        <f>Postos!B5</f>
        <v>MECÂNICO DE REFRIGERAÇÃO</v>
      </c>
      <c r="C49" s="78">
        <f t="shared" si="1"/>
        <v>72.11293650793651</v>
      </c>
    </row>
    <row r="50" spans="1:3" ht="14.25" x14ac:dyDescent="0.45">
      <c r="A50" s="77">
        <f>Postos!A6</f>
        <v>5</v>
      </c>
      <c r="B50" s="77" t="str">
        <f>Postos!B6</f>
        <v>BOMBEIRO HIDRÁULICO</v>
      </c>
      <c r="C50" s="78">
        <f t="shared" si="1"/>
        <v>72.11293650793651</v>
      </c>
    </row>
    <row r="51" spans="1:3" ht="14.25" x14ac:dyDescent="0.45">
      <c r="A51" s="77">
        <f>Postos!A7</f>
        <v>6</v>
      </c>
      <c r="B51" s="77" t="str">
        <f>Postos!B7</f>
        <v>TRABALHADOR DA MANUTENÇÃO DE EDIFICAÇÕES</v>
      </c>
      <c r="C51" s="78">
        <f t="shared" si="1"/>
        <v>72.11293650793651</v>
      </c>
    </row>
    <row r="94" ht="14.25" x14ac:dyDescent="0.45"/>
  </sheetData>
  <mergeCells count="6">
    <mergeCell ref="A45:C45"/>
    <mergeCell ref="A1:F1"/>
    <mergeCell ref="A3:F3"/>
    <mergeCell ref="A41:E41"/>
    <mergeCell ref="A42:E42"/>
    <mergeCell ref="A43:E43"/>
  </mergeCells>
  <printOptions horizontalCentered="1"/>
  <pageMargins left="0.78749999999999998" right="0.78749999999999998" top="0.78749999999999998" bottom="0.78749999999999998" header="0.511811023622047" footer="0.511811023622047"/>
  <pageSetup paperSize="77" fitToHeight="10" pageOrder="overThenDown"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MK106"/>
  <sheetViews>
    <sheetView showGridLines="0" topLeftCell="A94" zoomScaleNormal="100" workbookViewId="0">
      <selection activeCell="D94" activeCellId="1" sqref="A7:L8 D94"/>
    </sheetView>
  </sheetViews>
  <sheetFormatPr defaultColWidth="8.33203125" defaultRowHeight="14.65" customHeight="1" x14ac:dyDescent="0.45"/>
  <cols>
    <col min="1" max="1" width="7.6640625" style="19" customWidth="1"/>
    <col min="2" max="2" width="51" style="19" customWidth="1"/>
    <col min="3" max="3" width="10.19921875" style="19" customWidth="1"/>
    <col min="4" max="6" width="16.33203125" style="19" customWidth="1"/>
    <col min="7" max="19" width="11.53125" style="19" customWidth="1"/>
    <col min="20" max="1025" width="9.1328125" style="19" customWidth="1"/>
  </cols>
  <sheetData>
    <row r="1" spans="1:1024" ht="16.899999999999999" customHeight="1" x14ac:dyDescent="0.45">
      <c r="A1" s="98" t="s">
        <v>697</v>
      </c>
      <c r="B1" s="98"/>
      <c r="C1" s="98"/>
      <c r="D1" s="98"/>
      <c r="E1" s="98"/>
      <c r="F1" s="98"/>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ht="14.25" x14ac:dyDescent="0.45">
      <c r="A2" s="90"/>
      <c r="B2" s="90"/>
      <c r="C2" s="90"/>
      <c r="D2" s="90"/>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ht="14.25" x14ac:dyDescent="0.45">
      <c r="A3" s="1" t="str">
        <f>'Pesquisa de preço'!A282</f>
        <v>TABELA 16 - MATERIAIS DE CONSUMO</v>
      </c>
      <c r="B3" s="1"/>
      <c r="C3" s="1"/>
      <c r="D3" s="1"/>
      <c r="E3" s="1"/>
      <c r="F3" s="1"/>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row>
    <row r="4" spans="1:1024" ht="42.75" x14ac:dyDescent="0.45">
      <c r="A4" s="43" t="s">
        <v>7</v>
      </c>
      <c r="B4" s="43" t="s">
        <v>8</v>
      </c>
      <c r="C4" s="43" t="s">
        <v>656</v>
      </c>
      <c r="D4" s="71" t="s">
        <v>698</v>
      </c>
      <c r="E4" s="71" t="s">
        <v>699</v>
      </c>
      <c r="F4" s="71" t="s">
        <v>693</v>
      </c>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row>
    <row r="5" spans="1:1024" ht="28.5" x14ac:dyDescent="0.45">
      <c r="A5" s="47" t="str">
        <f>'Pesquisa de preço'!A284</f>
        <v>16.1</v>
      </c>
      <c r="B5" s="48" t="str">
        <f>'Pesquisa de preço'!B284</f>
        <v>Fita Isolante anti chama, cor preta, classe A, 19 mm x 20 m. Referência: 3M (ou equivalente técnico).</v>
      </c>
      <c r="C5" s="47" t="str">
        <f>'Pesquisa de preço'!C284</f>
        <v>Un.</v>
      </c>
      <c r="D5" s="47">
        <f>'Pesquisa de preço'!D284</f>
        <v>50</v>
      </c>
      <c r="E5" s="52">
        <f>'Pesquisa de preço'!E284</f>
        <v>32.00333333333333</v>
      </c>
      <c r="F5" s="52">
        <f t="shared" ref="F5:F36" si="0">E5*D5</f>
        <v>1600.1666666666665</v>
      </c>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row>
    <row r="6" spans="1:1024" ht="28.5" x14ac:dyDescent="0.45">
      <c r="A6" s="47" t="str">
        <f>'Pesquisa de preço'!A285</f>
        <v>16.2</v>
      </c>
      <c r="B6" s="48" t="str">
        <f>'Pesquisa de preço'!B285</f>
        <v>Fita isolante, auto fusão, 19 mm x 10 m. Referência: 3M (ou equivalente técnico).</v>
      </c>
      <c r="C6" s="47" t="str">
        <f>'Pesquisa de preço'!C285</f>
        <v>Un.</v>
      </c>
      <c r="D6" s="47">
        <f>'Pesquisa de preço'!D285</f>
        <v>5</v>
      </c>
      <c r="E6" s="52">
        <f>'Pesquisa de preço'!E285</f>
        <v>40</v>
      </c>
      <c r="F6" s="52">
        <f t="shared" si="0"/>
        <v>200</v>
      </c>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row>
    <row r="7" spans="1:1024" ht="28.5" x14ac:dyDescent="0.45">
      <c r="A7" s="47" t="str">
        <f>'Pesquisa de preço'!A286</f>
        <v>16.3</v>
      </c>
      <c r="B7" s="48" t="str">
        <f>'Pesquisa de preço'!B286</f>
        <v>Pilha tipo palito, tamanho AAA, não recarregável, alcalina, de 1,5 V. Referência: Duracell, energizer ou equivalente.</v>
      </c>
      <c r="C7" s="47" t="str">
        <f>'Pesquisa de preço'!C286</f>
        <v>Un.</v>
      </c>
      <c r="D7" s="47">
        <f>'Pesquisa de preço'!D286</f>
        <v>100</v>
      </c>
      <c r="E7" s="52">
        <f>'Pesquisa de preço'!E286</f>
        <v>5.0908333333333333</v>
      </c>
      <c r="F7" s="52">
        <f t="shared" si="0"/>
        <v>509.08333333333331</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ht="28.5" x14ac:dyDescent="0.45">
      <c r="A8" s="47" t="str">
        <f>'Pesquisa de preço'!A287</f>
        <v>16.4</v>
      </c>
      <c r="B8" s="48" t="str">
        <f>'Pesquisa de preço'!B287</f>
        <v>Pilha comum, tamanho AA, não recarregável, alcalina, de 1,5 V. Referência: Duracell, energizer (ou equivalente técnico).</v>
      </c>
      <c r="C8" s="47" t="str">
        <f>'Pesquisa de preço'!C287</f>
        <v>Un.</v>
      </c>
      <c r="D8" s="47">
        <f>'Pesquisa de preço'!D287</f>
        <v>10</v>
      </c>
      <c r="E8" s="52">
        <f>'Pesquisa de preço'!E287</f>
        <v>7.0133333333333345</v>
      </c>
      <c r="F8" s="52">
        <f t="shared" si="0"/>
        <v>70.13333333333334</v>
      </c>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row>
    <row r="9" spans="1:1024" ht="42.75" x14ac:dyDescent="0.45">
      <c r="A9" s="47" t="str">
        <f>'Pesquisa de preço'!A288</f>
        <v>16.5</v>
      </c>
      <c r="B9" s="48" t="str">
        <f>'Pesquisa de preço'!B288</f>
        <v>Bateria alcalina 9 V, dimensões aproximadas 49 mm x 17 mm x 26 mm, para alimentação de multímetro. Referência: Duracell, energizer (ou equivalente técnico).</v>
      </c>
      <c r="C9" s="47" t="str">
        <f>'Pesquisa de preço'!C288</f>
        <v>Un.</v>
      </c>
      <c r="D9" s="47">
        <f>'Pesquisa de preço'!D288</f>
        <v>2</v>
      </c>
      <c r="E9" s="52">
        <f>'Pesquisa de preço'!E288</f>
        <v>33.93</v>
      </c>
      <c r="F9" s="52">
        <f t="shared" si="0"/>
        <v>67.86</v>
      </c>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42.75" x14ac:dyDescent="0.45">
      <c r="A10" s="47" t="str">
        <f>'Pesquisa de preço'!A289</f>
        <v>16.6</v>
      </c>
      <c r="B10" s="48" t="str">
        <f>'Pesquisa de preço'!B289</f>
        <v>Cola adesiva plástica, para colagem de tubos e conexões de PVC rígido, frasco de 175 g. Referência: Amanco, Tigre (ou equivalente técnico).</v>
      </c>
      <c r="C10" s="47" t="str">
        <f>'Pesquisa de preço'!C289</f>
        <v>Un.</v>
      </c>
      <c r="D10" s="47">
        <f>'Pesquisa de preço'!D289</f>
        <v>2</v>
      </c>
      <c r="E10" s="52">
        <f>'Pesquisa de preço'!E289</f>
        <v>22.33</v>
      </c>
      <c r="F10" s="52">
        <f t="shared" si="0"/>
        <v>44.66</v>
      </c>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28.5" x14ac:dyDescent="0.45">
      <c r="A11" s="47" t="str">
        <f>'Pesquisa de preço'!A290</f>
        <v>16.7</v>
      </c>
      <c r="B11" s="48" t="str">
        <f>'Pesquisa de preço'!B290</f>
        <v>Fita veda rosca 18 mm x 50 m. Referência: Amanco, Tigre (ou equivalente técnico).</v>
      </c>
      <c r="C11" s="47" t="str">
        <f>'Pesquisa de preço'!C290</f>
        <v>Un.</v>
      </c>
      <c r="D11" s="47">
        <f>'Pesquisa de preço'!D290</f>
        <v>5</v>
      </c>
      <c r="E11" s="52">
        <f>'Pesquisa de preço'!E290</f>
        <v>14.803333333333335</v>
      </c>
      <c r="F11" s="52">
        <f t="shared" si="0"/>
        <v>74.01666666666668</v>
      </c>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28.5" x14ac:dyDescent="0.45">
      <c r="A12" s="47" t="str">
        <f>'Pesquisa de preço'!A291</f>
        <v>16.8</v>
      </c>
      <c r="B12" s="48" t="str">
        <f>'Pesquisa de preço'!B291</f>
        <v>Fita aluminizada largura entre 45mm e 48mm, comprimento entre 40m a 50m, para vedação de tubos de refrigeração.</v>
      </c>
      <c r="C12" s="47" t="str">
        <f>'Pesquisa de preço'!C291</f>
        <v>Un.</v>
      </c>
      <c r="D12" s="47">
        <f>'Pesquisa de preço'!D291</f>
        <v>10</v>
      </c>
      <c r="E12" s="52">
        <f>'Pesquisa de preço'!E291</f>
        <v>23.263333333333332</v>
      </c>
      <c r="F12" s="52">
        <f t="shared" si="0"/>
        <v>232.63333333333333</v>
      </c>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ht="28.5" x14ac:dyDescent="0.45">
      <c r="A13" s="47" t="str">
        <f>'Pesquisa de preço'!A292</f>
        <v>16.9</v>
      </c>
      <c r="B13" s="48" t="str">
        <f>'Pesquisa de preço'!B292</f>
        <v>Varetas de solda foscoper 2,40 mm x 450 mm, pacote com 1kg.</v>
      </c>
      <c r="C13" s="47" t="str">
        <f>'Pesquisa de preço'!C292</f>
        <v>Un.</v>
      </c>
      <c r="D13" s="47">
        <f>'Pesquisa de preço'!D292</f>
        <v>1</v>
      </c>
      <c r="E13" s="52">
        <f>'Pesquisa de preço'!E292</f>
        <v>221.08333333333334</v>
      </c>
      <c r="F13" s="52">
        <f t="shared" si="0"/>
        <v>221.08333333333334</v>
      </c>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ht="14.25" x14ac:dyDescent="0.45">
      <c r="A14" s="47" t="str">
        <f>'Pesquisa de preço'!A293</f>
        <v>16.10</v>
      </c>
      <c r="B14" s="48" t="str">
        <f>'Pesquisa de preço'!B293</f>
        <v>Fluxo para solda foscoper prata, frasco 100 g.</v>
      </c>
      <c r="C14" s="47" t="str">
        <f>'Pesquisa de preço'!C293</f>
        <v>Un.</v>
      </c>
      <c r="D14" s="47">
        <f>'Pesquisa de preço'!D293</f>
        <v>1</v>
      </c>
      <c r="E14" s="52">
        <f>'Pesquisa de preço'!E293</f>
        <v>20.473333333333333</v>
      </c>
      <c r="F14" s="52">
        <f t="shared" si="0"/>
        <v>20.473333333333333</v>
      </c>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ht="28.5" x14ac:dyDescent="0.45">
      <c r="A15" s="47" t="str">
        <f>'Pesquisa de preço'!A294</f>
        <v>16.11</v>
      </c>
      <c r="B15" s="48" t="str">
        <f>'Pesquisa de preço'!B294</f>
        <v>Detergente líquido neutro, 5 litros, para limpeza em geral. Referência: Limpol, Ypê (ou equivalente técnico).</v>
      </c>
      <c r="C15" s="47" t="str">
        <f>'Pesquisa de preço'!C294</f>
        <v>Un.</v>
      </c>
      <c r="D15" s="47">
        <f>'Pesquisa de preço'!D294</f>
        <v>3</v>
      </c>
      <c r="E15" s="52">
        <f>'Pesquisa de preço'!E294</f>
        <v>25.2</v>
      </c>
      <c r="F15" s="52">
        <f t="shared" si="0"/>
        <v>75.599999999999994</v>
      </c>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ht="28.5" x14ac:dyDescent="0.45">
      <c r="A16" s="47" t="str">
        <f>'Pesquisa de preço'!A295</f>
        <v>16.12</v>
      </c>
      <c r="B16" s="48" t="str">
        <f>'Pesquisa de preço'!B295</f>
        <v>Desinfetante concentrado, 5 litros, para uso geral. Referência: BomBril (ou equivalente técnico).</v>
      </c>
      <c r="C16" s="47" t="str">
        <f>'Pesquisa de preço'!C295</f>
        <v>Un.</v>
      </c>
      <c r="D16" s="47">
        <f>'Pesquisa de preço'!D295</f>
        <v>3</v>
      </c>
      <c r="E16" s="52">
        <f>'Pesquisa de preço'!E295</f>
        <v>37.086666666666666</v>
      </c>
      <c r="F16" s="52">
        <f t="shared" si="0"/>
        <v>111.25999999999999</v>
      </c>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ht="57" x14ac:dyDescent="0.45">
      <c r="A17" s="47" t="str">
        <f>'Pesquisa de preço'!A296</f>
        <v>16.13</v>
      </c>
      <c r="B17" s="48" t="str">
        <f>'Pesquisa de preço'!B296</f>
        <v>Detergente desincrustante ácido concentrado líquido, 5 litros, de uso profissional para limpeza de condensadores e evaporadores de ar, biodegradável, solúvel em água. Referência: FX 1100 Start (ou equivalente técnico).</v>
      </c>
      <c r="C17" s="47" t="str">
        <f>'Pesquisa de preço'!C296</f>
        <v>Un.</v>
      </c>
      <c r="D17" s="47">
        <f>'Pesquisa de preço'!D296</f>
        <v>3</v>
      </c>
      <c r="E17" s="52">
        <f>'Pesquisa de preço'!E296</f>
        <v>41.43333333333333</v>
      </c>
      <c r="F17" s="52">
        <f t="shared" si="0"/>
        <v>124.29999999999998</v>
      </c>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ht="85.5" x14ac:dyDescent="0.45">
      <c r="A18" s="47" t="str">
        <f>'Pesquisa de preço'!A297</f>
        <v>16.14</v>
      </c>
      <c r="B18" s="48" t="str">
        <f>'Pesquisa de preço'!B297</f>
        <v>Limpador desincrustrante e desengraxante concentrado, embalagem de 5 litros, base de tensoativos biodegradáveis, indicado para limpeza de evaporadores, condensadores, split, multi-split, VRF/VRV, fan coil e motores, solúvel em água, sem corrosivos agressivos a alumínio. Referência: Ar da Terra Clean &amp; Cold (ou equivalente técnico).</v>
      </c>
      <c r="C18" s="47" t="str">
        <f>'Pesquisa de preço'!C297</f>
        <v>Un.</v>
      </c>
      <c r="D18" s="47">
        <f>'Pesquisa de preço'!D297</f>
        <v>3</v>
      </c>
      <c r="E18" s="52">
        <f>'Pesquisa de preço'!E297</f>
        <v>76.02</v>
      </c>
      <c r="F18" s="52">
        <f t="shared" si="0"/>
        <v>228.06</v>
      </c>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42.75" x14ac:dyDescent="0.45">
      <c r="A19" s="47" t="str">
        <f>'Pesquisa de preço'!A298</f>
        <v>16.15</v>
      </c>
      <c r="B19" s="48" t="str">
        <f>'Pesquisa de preço'!B298</f>
        <v>Fita adesiva dupla face acrílica, cinza com liner vermelho, rolo com no mínimo 19mm x 20m. Referência: 3M VHB sinalização (ou equivalente técnico).</v>
      </c>
      <c r="C19" s="47" t="str">
        <f>'Pesquisa de preço'!C298</f>
        <v>Un.</v>
      </c>
      <c r="D19" s="47">
        <f>'Pesquisa de preço'!D298</f>
        <v>25</v>
      </c>
      <c r="E19" s="52">
        <f>'Pesquisa de preço'!E298</f>
        <v>71.333333333333329</v>
      </c>
      <c r="F19" s="52">
        <f t="shared" si="0"/>
        <v>1783.3333333333333</v>
      </c>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14.25" x14ac:dyDescent="0.45">
      <c r="A20" s="47" t="str">
        <f>'Pesquisa de preço'!A299</f>
        <v>16.16</v>
      </c>
      <c r="B20" s="48" t="str">
        <f>'Pesquisa de preço'!B299</f>
        <v>Arame galvanizado nº 16, rolo com 1 kg.</v>
      </c>
      <c r="C20" s="47" t="str">
        <f>'Pesquisa de preço'!C299</f>
        <v>Un.</v>
      </c>
      <c r="D20" s="47">
        <f>'Pesquisa de preço'!D299</f>
        <v>5</v>
      </c>
      <c r="E20" s="52">
        <f>'Pesquisa de preço'!E299</f>
        <v>24.293333333333333</v>
      </c>
      <c r="F20" s="52">
        <f t="shared" si="0"/>
        <v>121.46666666666667</v>
      </c>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ht="14.25" x14ac:dyDescent="0.45">
      <c r="A21" s="47" t="str">
        <f>'Pesquisa de preço'!A300</f>
        <v>16.17</v>
      </c>
      <c r="B21" s="48" t="str">
        <f>'Pesquisa de preço'!B300</f>
        <v>Lixa para massa corrida nº 150, folha.</v>
      </c>
      <c r="C21" s="47" t="str">
        <f>'Pesquisa de preço'!C300</f>
        <v>Un.</v>
      </c>
      <c r="D21" s="47">
        <f>'Pesquisa de preço'!D300</f>
        <v>80</v>
      </c>
      <c r="E21" s="52">
        <f>'Pesquisa de preço'!E300</f>
        <v>1.3566666666666667</v>
      </c>
      <c r="F21" s="52">
        <f t="shared" si="0"/>
        <v>108.53333333333333</v>
      </c>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row>
    <row r="22" spans="1:1024" ht="14.25" x14ac:dyDescent="0.45">
      <c r="A22" s="47" t="str">
        <f>'Pesquisa de preço'!A301</f>
        <v>16.18</v>
      </c>
      <c r="B22" s="48" t="str">
        <f>'Pesquisa de preço'!B301</f>
        <v>Lixa para massa corrida nº 120, folha.</v>
      </c>
      <c r="C22" s="47" t="str">
        <f>'Pesquisa de preço'!C301</f>
        <v>Un.</v>
      </c>
      <c r="D22" s="47">
        <f>'Pesquisa de preço'!D301</f>
        <v>80</v>
      </c>
      <c r="E22" s="52">
        <f>'Pesquisa de preço'!E301</f>
        <v>1.28</v>
      </c>
      <c r="F22" s="52">
        <f t="shared" si="0"/>
        <v>102.4</v>
      </c>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ht="14.25" x14ac:dyDescent="0.45">
      <c r="A23" s="47" t="str">
        <f>'Pesquisa de preço'!A302</f>
        <v>16.19</v>
      </c>
      <c r="B23" s="48" t="str">
        <f>'Pesquisa de preço'!B302</f>
        <v>Fita tipo silver tape 48 mm x 50 m.</v>
      </c>
      <c r="C23" s="47" t="str">
        <f>'Pesquisa de preço'!C302</f>
        <v>Un.</v>
      </c>
      <c r="D23" s="47">
        <f>'Pesquisa de preço'!D302</f>
        <v>1</v>
      </c>
      <c r="E23" s="52">
        <f>'Pesquisa de preço'!E302</f>
        <v>55.330000000000005</v>
      </c>
      <c r="F23" s="52">
        <f t="shared" si="0"/>
        <v>55.330000000000005</v>
      </c>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row>
    <row r="24" spans="1:1024" ht="14.25" x14ac:dyDescent="0.45">
      <c r="A24" s="47" t="str">
        <f>'Pesquisa de preço'!A303</f>
        <v>16.20</v>
      </c>
      <c r="B24" s="48" t="str">
        <f>'Pesquisa de preço'!B303</f>
        <v>Broca de aço rápido 6 mm.</v>
      </c>
      <c r="C24" s="47" t="str">
        <f>'Pesquisa de preço'!C303</f>
        <v>Un.</v>
      </c>
      <c r="D24" s="47">
        <f>'Pesquisa de preço'!D303</f>
        <v>5</v>
      </c>
      <c r="E24" s="52">
        <f>'Pesquisa de preço'!E303</f>
        <v>9.2366666666666664</v>
      </c>
      <c r="F24" s="52">
        <f t="shared" si="0"/>
        <v>46.18333333333333</v>
      </c>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row>
    <row r="25" spans="1:1024" ht="14.25" x14ac:dyDescent="0.45">
      <c r="A25" s="47" t="str">
        <f>'Pesquisa de preço'!A304</f>
        <v>16.21</v>
      </c>
      <c r="B25" s="48" t="str">
        <f>'Pesquisa de preço'!B304</f>
        <v>Broca de aço rápido 8 mm.</v>
      </c>
      <c r="C25" s="47" t="str">
        <f>'Pesquisa de preço'!C304</f>
        <v>Un.</v>
      </c>
      <c r="D25" s="47">
        <f>'Pesquisa de preço'!D304</f>
        <v>5</v>
      </c>
      <c r="E25" s="52">
        <f>'Pesquisa de preço'!E304</f>
        <v>13.799999999999999</v>
      </c>
      <c r="F25" s="52">
        <f t="shared" si="0"/>
        <v>69</v>
      </c>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row>
    <row r="26" spans="1:1024" ht="14.25" x14ac:dyDescent="0.45">
      <c r="A26" s="47" t="str">
        <f>'Pesquisa de preço'!A305</f>
        <v>16.22</v>
      </c>
      <c r="B26" s="48" t="str">
        <f>'Pesquisa de preço'!B305</f>
        <v>Broca de aço rápido 10 mm.</v>
      </c>
      <c r="C26" s="47" t="str">
        <f>'Pesquisa de preço'!C305</f>
        <v>Un.</v>
      </c>
      <c r="D26" s="47">
        <f>'Pesquisa de preço'!D305</f>
        <v>5</v>
      </c>
      <c r="E26" s="52">
        <f>'Pesquisa de preço'!E305</f>
        <v>11.833333333333334</v>
      </c>
      <c r="F26" s="52">
        <f t="shared" si="0"/>
        <v>59.166666666666671</v>
      </c>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row>
    <row r="27" spans="1:1024" ht="14.25" x14ac:dyDescent="0.45">
      <c r="A27" s="47" t="str">
        <f>'Pesquisa de preço'!A306</f>
        <v>16.23</v>
      </c>
      <c r="B27" s="48" t="str">
        <f>'Pesquisa de preço'!B306</f>
        <v>Broca de aço rápido 12 mm.</v>
      </c>
      <c r="C27" s="47" t="str">
        <f>'Pesquisa de preço'!C306</f>
        <v>Un.</v>
      </c>
      <c r="D27" s="47">
        <f>'Pesquisa de preço'!D306</f>
        <v>5</v>
      </c>
      <c r="E27" s="52">
        <f>'Pesquisa de preço'!E306</f>
        <v>21.666666666666668</v>
      </c>
      <c r="F27" s="52">
        <f t="shared" si="0"/>
        <v>108.33333333333334</v>
      </c>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row>
    <row r="28" spans="1:1024" ht="57" x14ac:dyDescent="0.45">
      <c r="A28" s="47" t="str">
        <f>'Pesquisa de preço'!A307</f>
        <v>16.24</v>
      </c>
      <c r="B28" s="48" t="str">
        <f>'Pesquisa de preço'!B307</f>
        <v>Bucha plástica, de fixação em parede/concreto/alvenaria com linguetas e dentes laterais para melhor fixação, tamanho SX-6, saco com 100 unidades. Referência: Fischer (ou equivalente técnico).</v>
      </c>
      <c r="C28" s="47" t="str">
        <f>'Pesquisa de preço'!C307</f>
        <v>Un.</v>
      </c>
      <c r="D28" s="47">
        <f>'Pesquisa de preço'!D307</f>
        <v>2</v>
      </c>
      <c r="E28" s="52">
        <f>'Pesquisa de preço'!E307</f>
        <v>23.3</v>
      </c>
      <c r="F28" s="52">
        <f t="shared" si="0"/>
        <v>46.6</v>
      </c>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row>
    <row r="29" spans="1:1024" ht="57" x14ac:dyDescent="0.45">
      <c r="A29" s="47" t="str">
        <f>'Pesquisa de preço'!A308</f>
        <v>16.25</v>
      </c>
      <c r="B29" s="48" t="str">
        <f>'Pesquisa de preço'!B308</f>
        <v>Bucha plástica, de fixação em parede/concreto/alvenaria com linguetas e dentes laterais para melhor fixação, tamanho SX-8, saco com 100 unidades. Referência: Fischer (ou equivalente técnico).</v>
      </c>
      <c r="C29" s="47" t="str">
        <f>'Pesquisa de preço'!C308</f>
        <v>Un.</v>
      </c>
      <c r="D29" s="47">
        <f>'Pesquisa de preço'!D308</f>
        <v>2</v>
      </c>
      <c r="E29" s="52">
        <f>'Pesquisa de preço'!E308</f>
        <v>38.336666666666666</v>
      </c>
      <c r="F29" s="52">
        <f t="shared" si="0"/>
        <v>76.673333333333332</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row>
    <row r="30" spans="1:1024" ht="42.75" x14ac:dyDescent="0.45">
      <c r="A30" s="47" t="str">
        <f>'Pesquisa de preço'!A309</f>
        <v>16.26</v>
      </c>
      <c r="B30" s="48" t="str">
        <f>'Pesquisa de preço'!B309</f>
        <v>Bucha plástica, de fixação em parede/concreto/alvenaria com linguetas e dentes laterais para melhor fixação, tamanho S-10, saco com 100 unidades.</v>
      </c>
      <c r="C30" s="47" t="str">
        <f>'Pesquisa de preço'!C309</f>
        <v>Un.</v>
      </c>
      <c r="D30" s="47">
        <f>'Pesquisa de preço'!D309</f>
        <v>2</v>
      </c>
      <c r="E30" s="52">
        <f>'Pesquisa de preço'!E309</f>
        <v>26.333333333333332</v>
      </c>
      <c r="F30" s="52">
        <f t="shared" si="0"/>
        <v>52.666666666666664</v>
      </c>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row>
    <row r="31" spans="1:1024" ht="42.75" x14ac:dyDescent="0.45">
      <c r="A31" s="47" t="str">
        <f>'Pesquisa de preço'!A310</f>
        <v>16.27</v>
      </c>
      <c r="B31" s="48" t="str">
        <f>'Pesquisa de preço'!B310</f>
        <v>Bucha plástica, de fixação em parede/concreto/alvenaria com linguetas e dentes laterais para melhor fixação, tamanho S-12, saco com 100 unidades.</v>
      </c>
      <c r="C31" s="47" t="str">
        <f>'Pesquisa de preço'!C310</f>
        <v>Un.</v>
      </c>
      <c r="D31" s="47">
        <f>'Pesquisa de preço'!D310</f>
        <v>2</v>
      </c>
      <c r="E31" s="52">
        <f>'Pesquisa de preço'!E310</f>
        <v>44.963333333333331</v>
      </c>
      <c r="F31" s="52">
        <f t="shared" si="0"/>
        <v>89.926666666666662</v>
      </c>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row>
    <row r="32" spans="1:1024" s="31" customFormat="1" ht="28.5" x14ac:dyDescent="0.45">
      <c r="A32" s="47" t="str">
        <f>'Pesquisa de preço'!A311</f>
        <v>16.28</v>
      </c>
      <c r="B32" s="48" t="str">
        <f>'Pesquisa de preço'!B311</f>
        <v>Bucha de nylon para gesso, tipo HDF, saco com 100 unidades. Referência: Fischer (ou equivalente técnico).</v>
      </c>
      <c r="C32" s="47" t="str">
        <f>'Pesquisa de preço'!C311</f>
        <v>Un.</v>
      </c>
      <c r="D32" s="47">
        <f>'Pesquisa de preço'!D311</f>
        <v>1</v>
      </c>
      <c r="E32" s="52">
        <f>'Pesquisa de preço'!E311</f>
        <v>341.86666666666662</v>
      </c>
      <c r="F32" s="52">
        <f t="shared" si="0"/>
        <v>341.86666666666662</v>
      </c>
      <c r="AMH32"/>
      <c r="AMI32"/>
      <c r="AMJ32"/>
    </row>
    <row r="33" spans="1:1024" s="31" customFormat="1" ht="28.5" x14ac:dyDescent="0.45">
      <c r="A33" s="47" t="str">
        <f>'Pesquisa de preço'!A312</f>
        <v>16.29</v>
      </c>
      <c r="B33" s="48" t="str">
        <f>'Pesquisa de preço'!B312</f>
        <v>Bucha de nylon para gesso, tipo rosqueável, saco com 100 unidades. Referência: Sfor (ou equivalente técnico).</v>
      </c>
      <c r="C33" s="47" t="str">
        <f>'Pesquisa de preço'!C312</f>
        <v>Un.</v>
      </c>
      <c r="D33" s="47">
        <f>'Pesquisa de preço'!D312</f>
        <v>1</v>
      </c>
      <c r="E33" s="52">
        <f>'Pesquisa de preço'!E312</f>
        <v>68.816666666666663</v>
      </c>
      <c r="F33" s="52">
        <f t="shared" si="0"/>
        <v>68.816666666666663</v>
      </c>
      <c r="AMH33"/>
      <c r="AMI33"/>
      <c r="AMJ33"/>
    </row>
    <row r="34" spans="1:1024" s="31" customFormat="1" ht="42.75" x14ac:dyDescent="0.45">
      <c r="A34" s="47" t="str">
        <f>'Pesquisa de preço'!A313</f>
        <v>16.30</v>
      </c>
      <c r="B34" s="48" t="str">
        <f>'Pesquisa de preço'!B313</f>
        <v>Parafuso para fixação em placas de gesso acartonado e drywall, 3,5 mm x 25 mm, cabeça trombeta, ponta agulha, em aço carbono, saco com 100 unidades.</v>
      </c>
      <c r="C34" s="47" t="str">
        <f>'Pesquisa de preço'!C313</f>
        <v>Un.</v>
      </c>
      <c r="D34" s="47">
        <f>'Pesquisa de preço'!D313</f>
        <v>5</v>
      </c>
      <c r="E34" s="52">
        <f>'Pesquisa de preço'!E313</f>
        <v>9.9666666666666668</v>
      </c>
      <c r="F34" s="52">
        <f t="shared" si="0"/>
        <v>49.833333333333336</v>
      </c>
      <c r="AMH34"/>
      <c r="AMI34"/>
      <c r="AMJ34"/>
    </row>
    <row r="35" spans="1:1024" s="31" customFormat="1" ht="28.5" x14ac:dyDescent="0.45">
      <c r="A35" s="47" t="str">
        <f>'Pesquisa de preço'!A314</f>
        <v>16.31</v>
      </c>
      <c r="B35" s="48" t="str">
        <f>'Pesquisa de preço'!B314</f>
        <v>Parafuso metálico, com cabeça chata tipo philips 4,5 mm x 40 mm, caixa com 500 unidades.</v>
      </c>
      <c r="C35" s="47" t="str">
        <f>'Pesquisa de preço'!C314</f>
        <v>Un.</v>
      </c>
      <c r="D35" s="47">
        <f>'Pesquisa de preço'!D314</f>
        <v>1</v>
      </c>
      <c r="E35" s="52">
        <f>'Pesquisa de preço'!E314</f>
        <v>74.846666666666678</v>
      </c>
      <c r="F35" s="52">
        <f t="shared" si="0"/>
        <v>74.846666666666678</v>
      </c>
      <c r="AMH35"/>
      <c r="AMI35"/>
      <c r="AMJ35"/>
    </row>
    <row r="36" spans="1:1024" s="31" customFormat="1" ht="28.5" x14ac:dyDescent="0.45">
      <c r="A36" s="47" t="str">
        <f>'Pesquisa de preço'!A315</f>
        <v>16.32</v>
      </c>
      <c r="B36" s="48" t="str">
        <f>'Pesquisa de preço'!B315</f>
        <v>Parafuso metálico, com cabeça chata tipo philips 4,5mm x 30mm, caixa com 500 unidades.</v>
      </c>
      <c r="C36" s="47" t="str">
        <f>'Pesquisa de preço'!C315</f>
        <v>Un.</v>
      </c>
      <c r="D36" s="47">
        <f>'Pesquisa de preço'!D315</f>
        <v>1</v>
      </c>
      <c r="E36" s="52">
        <f>'Pesquisa de preço'!E315</f>
        <v>48.800000000000004</v>
      </c>
      <c r="F36" s="52">
        <f t="shared" si="0"/>
        <v>48.800000000000004</v>
      </c>
      <c r="AMH36"/>
      <c r="AMI36"/>
      <c r="AMJ36"/>
    </row>
    <row r="37" spans="1:1024" s="31" customFormat="1" ht="28.5" x14ac:dyDescent="0.45">
      <c r="A37" s="47" t="str">
        <f>'Pesquisa de preço'!A316</f>
        <v>16.33</v>
      </c>
      <c r="B37" s="48" t="str">
        <f>'Pesquisa de preço'!B316</f>
        <v>Rebite de repuxo em alumínio 3,2 mm x 10 mm, caixa com 1000 unidades.</v>
      </c>
      <c r="C37" s="47" t="str">
        <f>'Pesquisa de preço'!C316</f>
        <v>Un.</v>
      </c>
      <c r="D37" s="47">
        <f>'Pesquisa de preço'!D316</f>
        <v>1</v>
      </c>
      <c r="E37" s="52">
        <f>'Pesquisa de preço'!E316</f>
        <v>74.666666666666671</v>
      </c>
      <c r="F37" s="52">
        <f t="shared" ref="F37:F68" si="1">E37*D37</f>
        <v>74.666666666666671</v>
      </c>
      <c r="AMH37"/>
      <c r="AMI37"/>
      <c r="AMJ37"/>
    </row>
    <row r="38" spans="1:1024" s="31" customFormat="1" ht="28.5" x14ac:dyDescent="0.45">
      <c r="A38" s="47" t="str">
        <f>'Pesquisa de preço'!A317</f>
        <v>16.34</v>
      </c>
      <c r="B38" s="48" t="str">
        <f>'Pesquisa de preço'!B317</f>
        <v>Rebite de repuxo em alumínio 4,8 mm x 16 mm, caixa com 1000 unidades.</v>
      </c>
      <c r="C38" s="47" t="str">
        <f>'Pesquisa de preço'!C317</f>
        <v>Un.</v>
      </c>
      <c r="D38" s="47">
        <f>'Pesquisa de preço'!D317</f>
        <v>1</v>
      </c>
      <c r="E38" s="52">
        <f>'Pesquisa de preço'!E317</f>
        <v>217.66666666666666</v>
      </c>
      <c r="F38" s="52">
        <f t="shared" si="1"/>
        <v>217.66666666666666</v>
      </c>
      <c r="AMH38"/>
      <c r="AMI38"/>
      <c r="AMJ38"/>
    </row>
    <row r="39" spans="1:1024" s="31" customFormat="1" ht="14.25" x14ac:dyDescent="0.45">
      <c r="A39" s="47" t="str">
        <f>'Pesquisa de preço'!A318</f>
        <v>16.35</v>
      </c>
      <c r="B39" s="48" t="str">
        <f>'Pesquisa de preço'!B318</f>
        <v>Solvente thinner para uso geral, galão com 5 litros.</v>
      </c>
      <c r="C39" s="47" t="str">
        <f>'Pesquisa de preço'!C318</f>
        <v>Un.</v>
      </c>
      <c r="D39" s="47">
        <f>'Pesquisa de preço'!D318</f>
        <v>3</v>
      </c>
      <c r="E39" s="52">
        <f>'Pesquisa de preço'!E318</f>
        <v>73.500000000000014</v>
      </c>
      <c r="F39" s="52">
        <f t="shared" si="1"/>
        <v>220.50000000000006</v>
      </c>
      <c r="AMH39" s="19"/>
      <c r="AMI39" s="19"/>
      <c r="AMJ39" s="19"/>
    </row>
    <row r="40" spans="1:1024" s="31" customFormat="1" ht="14.25" x14ac:dyDescent="0.45">
      <c r="A40" s="47" t="str">
        <f>'Pesquisa de preço'!A319</f>
        <v>16.36</v>
      </c>
      <c r="B40" s="48" t="str">
        <f>'Pesquisa de preço'!B319</f>
        <v>Solvente tipo aguarrás para uso geral, galão com 5 litros.</v>
      </c>
      <c r="C40" s="47" t="str">
        <f>'Pesquisa de preço'!C319</f>
        <v>Un.</v>
      </c>
      <c r="D40" s="47">
        <f>'Pesquisa de preço'!D319</f>
        <v>1</v>
      </c>
      <c r="E40" s="52">
        <f>'Pesquisa de preço'!E319</f>
        <v>82.89</v>
      </c>
      <c r="F40" s="52">
        <f t="shared" si="1"/>
        <v>82.89</v>
      </c>
      <c r="AMH40" s="19"/>
      <c r="AMI40" s="19"/>
      <c r="AMJ40" s="19"/>
    </row>
    <row r="41" spans="1:1024" s="31" customFormat="1" ht="14.25" x14ac:dyDescent="0.45">
      <c r="A41" s="47" t="str">
        <f>'Pesquisa de preço'!A320</f>
        <v>16.37</v>
      </c>
      <c r="B41" s="48" t="str">
        <f>'Pesquisa de preço'!B320</f>
        <v>Lubrificante spray anticorrosivo, sem CFC, frasco com 300 ml.</v>
      </c>
      <c r="C41" s="47" t="str">
        <f>'Pesquisa de preço'!C320</f>
        <v>Un.</v>
      </c>
      <c r="D41" s="47">
        <f>'Pesquisa de preço'!D320</f>
        <v>10</v>
      </c>
      <c r="E41" s="52">
        <f>'Pesquisa de preço'!E320</f>
        <v>40.496666666666663</v>
      </c>
      <c r="F41" s="52">
        <f t="shared" si="1"/>
        <v>404.96666666666664</v>
      </c>
      <c r="AMH41" s="19"/>
      <c r="AMI41" s="19"/>
      <c r="AMJ41" s="19"/>
    </row>
    <row r="42" spans="1:1024" s="31" customFormat="1" ht="14.25" x14ac:dyDescent="0.45">
      <c r="A42" s="47" t="str">
        <f>'Pesquisa de preço'!A321</f>
        <v>16.38</v>
      </c>
      <c r="B42" s="48" t="str">
        <f>'Pesquisa de preço'!B321</f>
        <v>Álcool etílico hidratado líquido 70%, contendo 5 litros.</v>
      </c>
      <c r="C42" s="47" t="str">
        <f>'Pesquisa de preço'!C321</f>
        <v>Un.</v>
      </c>
      <c r="D42" s="47">
        <f>'Pesquisa de preço'!D321</f>
        <v>5</v>
      </c>
      <c r="E42" s="52">
        <f>'Pesquisa de preço'!E321</f>
        <v>58.863333333333337</v>
      </c>
      <c r="F42" s="52">
        <f t="shared" si="1"/>
        <v>294.31666666666666</v>
      </c>
      <c r="AMH42" s="19"/>
      <c r="AMI42" s="19"/>
      <c r="AMJ42" s="19"/>
    </row>
    <row r="43" spans="1:1024" s="31" customFormat="1" ht="14.25" x14ac:dyDescent="0.45">
      <c r="A43" s="47" t="str">
        <f>'Pesquisa de preço'!A322</f>
        <v>16.39</v>
      </c>
      <c r="B43" s="48" t="str">
        <f>'Pesquisa de preço'!B322</f>
        <v>Limpa contato elétrico em spray, de no mínimo 300 ml.</v>
      </c>
      <c r="C43" s="47" t="str">
        <f>'Pesquisa de preço'!C322</f>
        <v>Un.</v>
      </c>
      <c r="D43" s="47">
        <f>'Pesquisa de preço'!D322</f>
        <v>2</v>
      </c>
      <c r="E43" s="52">
        <f>'Pesquisa de preço'!E322</f>
        <v>17.606666666666666</v>
      </c>
      <c r="F43" s="52">
        <f t="shared" si="1"/>
        <v>35.213333333333331</v>
      </c>
      <c r="AMH43" s="19"/>
      <c r="AMI43" s="19"/>
      <c r="AMJ43" s="19"/>
    </row>
    <row r="44" spans="1:1024" s="31" customFormat="1" ht="42.75" x14ac:dyDescent="0.45">
      <c r="A44" s="47" t="str">
        <f>'Pesquisa de preço'!A323</f>
        <v>16.40</v>
      </c>
      <c r="B44" s="48" t="str">
        <f>'Pesquisa de preço'!B323</f>
        <v>Rejunte flexível, cores diversas, para piso cerâmico, pacote com 1 kg. Referência: Weber Quartzolit (ou equivalente técnico).</v>
      </c>
      <c r="C44" s="47" t="str">
        <f>'Pesquisa de preço'!C323</f>
        <v>Un.</v>
      </c>
      <c r="D44" s="47">
        <f>'Pesquisa de preço'!D323</f>
        <v>3</v>
      </c>
      <c r="E44" s="52">
        <f>'Pesquisa de preço'!E323</f>
        <v>17.330000000000002</v>
      </c>
      <c r="F44" s="52">
        <f t="shared" si="1"/>
        <v>51.990000000000009</v>
      </c>
      <c r="AMH44" s="19"/>
      <c r="AMI44" s="19"/>
      <c r="AMJ44" s="19"/>
    </row>
    <row r="45" spans="1:1024" s="31" customFormat="1" ht="14.25" x14ac:dyDescent="0.45">
      <c r="A45" s="47" t="str">
        <f>'Pesquisa de preço'!A324</f>
        <v>16.41</v>
      </c>
      <c r="B45" s="48" t="str">
        <f>'Pesquisa de preço'!B324</f>
        <v>Cimento comum, saco com 50 kg.</v>
      </c>
      <c r="C45" s="47" t="str">
        <f>'Pesquisa de preço'!C324</f>
        <v>Un.</v>
      </c>
      <c r="D45" s="47">
        <f>'Pesquisa de preço'!D324</f>
        <v>3</v>
      </c>
      <c r="E45" s="52">
        <f>'Pesquisa de preço'!E324</f>
        <v>37.206666666666671</v>
      </c>
      <c r="F45" s="52">
        <f t="shared" si="1"/>
        <v>111.62</v>
      </c>
      <c r="AMH45" s="19"/>
      <c r="AMI45" s="19"/>
      <c r="AMJ45" s="19"/>
    </row>
    <row r="46" spans="1:1024" s="31" customFormat="1" ht="14.25" x14ac:dyDescent="0.45">
      <c r="A46" s="47" t="str">
        <f>'Pesquisa de preço'!A325</f>
        <v>16.42</v>
      </c>
      <c r="B46" s="48" t="str">
        <f>'Pesquisa de preço'!B325</f>
        <v>Gesso cola em pó, pacote com 5 kg.</v>
      </c>
      <c r="C46" s="47" t="str">
        <f>'Pesquisa de preço'!C325</f>
        <v>Un.</v>
      </c>
      <c r="D46" s="47">
        <f>'Pesquisa de preço'!D325</f>
        <v>5</v>
      </c>
      <c r="E46" s="52">
        <f>'Pesquisa de preço'!E325</f>
        <v>24.946666666666669</v>
      </c>
      <c r="F46" s="52">
        <f t="shared" si="1"/>
        <v>124.73333333333335</v>
      </c>
      <c r="AMH46" s="19"/>
      <c r="AMI46" s="19"/>
      <c r="AMJ46" s="19"/>
    </row>
    <row r="47" spans="1:1024" s="31" customFormat="1" ht="14.25" x14ac:dyDescent="0.45">
      <c r="A47" s="47" t="str">
        <f>'Pesquisa de preço'!A326</f>
        <v>16.43</v>
      </c>
      <c r="B47" s="48" t="str">
        <f>'Pesquisa de preço'!B326</f>
        <v>Gesso em pó secagem rápida, pacote com 40 kg.</v>
      </c>
      <c r="C47" s="47" t="str">
        <f>'Pesquisa de preço'!C326</f>
        <v>Un.</v>
      </c>
      <c r="D47" s="47">
        <f>'Pesquisa de preço'!D326</f>
        <v>2</v>
      </c>
      <c r="E47" s="52">
        <f>'Pesquisa de preço'!E326</f>
        <v>55.793333333333329</v>
      </c>
      <c r="F47" s="52">
        <f t="shared" si="1"/>
        <v>111.58666666666666</v>
      </c>
      <c r="AMH47" s="19"/>
      <c r="AMI47" s="19"/>
      <c r="AMJ47" s="19"/>
    </row>
    <row r="48" spans="1:1024" s="31" customFormat="1" ht="28.5" x14ac:dyDescent="0.45">
      <c r="A48" s="47" t="str">
        <f>'Pesquisa de preço'!A327</f>
        <v>16.44</v>
      </c>
      <c r="B48" s="48" t="str">
        <f>'Pesquisa de preço'!B327</f>
        <v>Fita plástica zebrada para demarcação, nas cores intercaladas de preto e amarelo, com no mínimo 70mm x 200m.</v>
      </c>
      <c r="C48" s="47" t="str">
        <f>'Pesquisa de preço'!C327</f>
        <v>Un.</v>
      </c>
      <c r="D48" s="47">
        <f>'Pesquisa de preço'!D327</f>
        <v>1</v>
      </c>
      <c r="E48" s="52">
        <f>'Pesquisa de preço'!E327</f>
        <v>14</v>
      </c>
      <c r="F48" s="52">
        <f t="shared" si="1"/>
        <v>14</v>
      </c>
      <c r="AMH48" s="19"/>
      <c r="AMI48" s="19"/>
      <c r="AMJ48" s="19"/>
    </row>
    <row r="49" spans="1:1024" s="31" customFormat="1" ht="28.5" x14ac:dyDescent="0.45">
      <c r="A49" s="47" t="str">
        <f>'Pesquisa de preço'!A328</f>
        <v>16.45</v>
      </c>
      <c r="B49" s="48" t="str">
        <f>'Pesquisa de preço'!B328</f>
        <v>Lona plástica cor preta, rolo de no mínimo 100 m x 6 m, mínimo de 120 micras.</v>
      </c>
      <c r="C49" s="47" t="str">
        <f>'Pesquisa de preço'!C328</f>
        <v>Un.</v>
      </c>
      <c r="D49" s="47">
        <f>'Pesquisa de preço'!D328</f>
        <v>1</v>
      </c>
      <c r="E49" s="52">
        <f>'Pesquisa de preço'!E328</f>
        <v>492.84333333333331</v>
      </c>
      <c r="F49" s="52">
        <f t="shared" si="1"/>
        <v>492.84333333333331</v>
      </c>
      <c r="AMH49" s="19"/>
      <c r="AMI49" s="19"/>
      <c r="AMJ49" s="19"/>
    </row>
    <row r="50" spans="1:1024" s="31" customFormat="1" ht="28.5" x14ac:dyDescent="0.45">
      <c r="A50" s="47" t="str">
        <f>'Pesquisa de preço'!A329</f>
        <v>16.46</v>
      </c>
      <c r="B50" s="48" t="str">
        <f>'Pesquisa de preço'!B329</f>
        <v>Disco de corte para aço. Medidas: 115 mm x 1 mm x 22,2 mm (4.1/2" x 3/64" x 7/8").</v>
      </c>
      <c r="C50" s="47" t="str">
        <f>'Pesquisa de preço'!C329</f>
        <v>Un.</v>
      </c>
      <c r="D50" s="47">
        <f>'Pesquisa de preço'!D329</f>
        <v>5</v>
      </c>
      <c r="E50" s="52">
        <f>'Pesquisa de preço'!E329</f>
        <v>2.3466666666666667</v>
      </c>
      <c r="F50" s="52">
        <f t="shared" si="1"/>
        <v>11.733333333333334</v>
      </c>
      <c r="AMH50" s="19"/>
      <c r="AMI50" s="19"/>
      <c r="AMJ50" s="19"/>
    </row>
    <row r="51" spans="1:1024" s="31" customFormat="1" ht="14.25" x14ac:dyDescent="0.45">
      <c r="A51" s="47" t="str">
        <f>'Pesquisa de preço'!A330</f>
        <v>16.47</v>
      </c>
      <c r="B51" s="48" t="str">
        <f>'Pesquisa de preço'!B330</f>
        <v>Disco de corte diamantado para concreto 105 mm.</v>
      </c>
      <c r="C51" s="47" t="str">
        <f>'Pesquisa de preço'!C330</f>
        <v>Un.</v>
      </c>
      <c r="D51" s="47">
        <f>'Pesquisa de preço'!D330</f>
        <v>1</v>
      </c>
      <c r="E51" s="52">
        <f>'Pesquisa de preço'!E330</f>
        <v>27.013333333333332</v>
      </c>
      <c r="F51" s="52">
        <f t="shared" si="1"/>
        <v>27.013333333333332</v>
      </c>
      <c r="AMH51" s="19"/>
      <c r="AMI51" s="19"/>
      <c r="AMJ51" s="19"/>
    </row>
    <row r="52" spans="1:1024" s="31" customFormat="1" ht="14.25" x14ac:dyDescent="0.45">
      <c r="A52" s="47" t="str">
        <f>'Pesquisa de preço'!A331</f>
        <v>16.48</v>
      </c>
      <c r="B52" s="48" t="str">
        <f>'Pesquisa de preço'!B331</f>
        <v>Disco de corte para madeira 4.3/8’’ (110 mm).</v>
      </c>
      <c r="C52" s="47" t="str">
        <f>'Pesquisa de preço'!C331</f>
        <v>Un.</v>
      </c>
      <c r="D52" s="47">
        <f>'Pesquisa de preço'!D331</f>
        <v>5</v>
      </c>
      <c r="E52" s="52">
        <f>'Pesquisa de preço'!E331</f>
        <v>34.116666666666667</v>
      </c>
      <c r="F52" s="52">
        <f t="shared" si="1"/>
        <v>170.58333333333334</v>
      </c>
      <c r="AMH52" s="19"/>
      <c r="AMI52" s="19"/>
      <c r="AMJ52" s="19"/>
    </row>
    <row r="53" spans="1:1024" s="31" customFormat="1" ht="28.5" x14ac:dyDescent="0.45">
      <c r="A53" s="47" t="str">
        <f>'Pesquisa de preço'!A332</f>
        <v>16.49</v>
      </c>
      <c r="B53" s="48" t="str">
        <f>'Pesquisa de preço'!B332</f>
        <v>Broca wídia, encaixe tipo SDS Plus, diâmetro 6 mm, comprimento 160 mm.</v>
      </c>
      <c r="C53" s="47" t="str">
        <f>'Pesquisa de preço'!C332</f>
        <v>Un.</v>
      </c>
      <c r="D53" s="47">
        <f>'Pesquisa de preço'!D332</f>
        <v>10</v>
      </c>
      <c r="E53" s="52">
        <f>'Pesquisa de preço'!E332</f>
        <v>13.226666666666667</v>
      </c>
      <c r="F53" s="52">
        <f t="shared" si="1"/>
        <v>132.26666666666665</v>
      </c>
      <c r="AMH53" s="19"/>
      <c r="AMI53" s="19"/>
      <c r="AMJ53" s="19"/>
    </row>
    <row r="54" spans="1:1024" s="31" customFormat="1" ht="28.5" x14ac:dyDescent="0.45">
      <c r="A54" s="47" t="str">
        <f>'Pesquisa de preço'!A333</f>
        <v>16.50</v>
      </c>
      <c r="B54" s="48" t="str">
        <f>'Pesquisa de preço'!B333</f>
        <v>Broca wídia, encaixe tipo SDS Plus, diâmetro 8 mm, comprimento 160 mm.</v>
      </c>
      <c r="C54" s="47" t="str">
        <f>'Pesquisa de preço'!C333</f>
        <v>Un.</v>
      </c>
      <c r="D54" s="47">
        <f>'Pesquisa de preço'!D333</f>
        <v>10</v>
      </c>
      <c r="E54" s="52">
        <f>'Pesquisa de preço'!E333</f>
        <v>14.473333333333334</v>
      </c>
      <c r="F54" s="52">
        <f t="shared" si="1"/>
        <v>144.73333333333335</v>
      </c>
      <c r="AMH54" s="19"/>
      <c r="AMI54" s="19"/>
      <c r="AMJ54" s="19"/>
    </row>
    <row r="55" spans="1:1024" s="31" customFormat="1" ht="28.5" x14ac:dyDescent="0.45">
      <c r="A55" s="47" t="str">
        <f>'Pesquisa de preço'!A334</f>
        <v>16.51</v>
      </c>
      <c r="B55" s="48" t="str">
        <f>'Pesquisa de preço'!B334</f>
        <v>Broca wídia, encaixe tipo SDS Plus, diâmetro 10 mm, comprimento 160 mm.</v>
      </c>
      <c r="C55" s="47" t="str">
        <f>'Pesquisa de preço'!C334</f>
        <v>Un.</v>
      </c>
      <c r="D55" s="47">
        <f>'Pesquisa de preço'!D334</f>
        <v>5</v>
      </c>
      <c r="E55" s="52">
        <f>'Pesquisa de preço'!E334</f>
        <v>15.89</v>
      </c>
      <c r="F55" s="52">
        <f t="shared" si="1"/>
        <v>79.45</v>
      </c>
      <c r="AMH55" s="19"/>
      <c r="AMI55" s="19"/>
      <c r="AMJ55" s="19"/>
    </row>
    <row r="56" spans="1:1024" s="31" customFormat="1" ht="28.5" x14ac:dyDescent="0.45">
      <c r="A56" s="47" t="str">
        <f>'Pesquisa de preço'!A335</f>
        <v>16.52</v>
      </c>
      <c r="B56" s="48" t="str">
        <f>'Pesquisa de preço'!B335</f>
        <v>Broca wídia, encaixe tipo SDS Plus, diâmetro 12 mm, comprimento 160 mm.</v>
      </c>
      <c r="C56" s="47" t="str">
        <f>'Pesquisa de preço'!C335</f>
        <v>Un.</v>
      </c>
      <c r="D56" s="47">
        <f>'Pesquisa de preço'!D335</f>
        <v>5</v>
      </c>
      <c r="E56" s="52">
        <f>'Pesquisa de preço'!E335</f>
        <v>15.013333333333335</v>
      </c>
      <c r="F56" s="52">
        <f t="shared" si="1"/>
        <v>75.066666666666677</v>
      </c>
      <c r="AMH56" s="19"/>
      <c r="AMI56" s="19"/>
      <c r="AMJ56" s="19"/>
    </row>
    <row r="57" spans="1:1024" s="31" customFormat="1" ht="14.25" x14ac:dyDescent="0.45">
      <c r="A57" s="47" t="str">
        <f>'Pesquisa de preço'!A336</f>
        <v>16.53</v>
      </c>
      <c r="B57" s="48" t="str">
        <f>'Pesquisa de preço'!B336</f>
        <v>Ponteira 250 mm, encaixe tipo SDS Plus.</v>
      </c>
      <c r="C57" s="47" t="str">
        <f>'Pesquisa de preço'!C336</f>
        <v>Un.</v>
      </c>
      <c r="D57" s="47">
        <f>'Pesquisa de preço'!D336</f>
        <v>5</v>
      </c>
      <c r="E57" s="52">
        <f>'Pesquisa de preço'!E336</f>
        <v>20.606666666666666</v>
      </c>
      <c r="F57" s="52">
        <f t="shared" si="1"/>
        <v>103.03333333333333</v>
      </c>
      <c r="AMH57" s="19"/>
      <c r="AMI57" s="19"/>
      <c r="AMJ57" s="19"/>
    </row>
    <row r="58" spans="1:1024" s="31" customFormat="1" ht="14.25" x14ac:dyDescent="0.45">
      <c r="A58" s="47" t="str">
        <f>'Pesquisa de preço'!A337</f>
        <v>16.54</v>
      </c>
      <c r="B58" s="48" t="str">
        <f>'Pesquisa de preço'!B337</f>
        <v>Talhadeira 20 x 250 mm, encaixe tipo SDS Plus.</v>
      </c>
      <c r="C58" s="47" t="str">
        <f>'Pesquisa de preço'!C337</f>
        <v>Un.</v>
      </c>
      <c r="D58" s="47">
        <f>'Pesquisa de preço'!D337</f>
        <v>5</v>
      </c>
      <c r="E58" s="52">
        <f>'Pesquisa de preço'!E337</f>
        <v>19.899999999999999</v>
      </c>
      <c r="F58" s="52">
        <f t="shared" si="1"/>
        <v>99.5</v>
      </c>
      <c r="AMH58" s="19"/>
      <c r="AMI58" s="19"/>
      <c r="AMJ58" s="19"/>
    </row>
    <row r="59" spans="1:1024" s="31" customFormat="1" ht="14.25" x14ac:dyDescent="0.45">
      <c r="A59" s="47" t="str">
        <f>'Pesquisa de preço'!A338</f>
        <v>16.55</v>
      </c>
      <c r="B59" s="48" t="str">
        <f>'Pesquisa de preço'!B338</f>
        <v>Broca aço rápido 3 mm.</v>
      </c>
      <c r="C59" s="47" t="str">
        <f>'Pesquisa de preço'!C338</f>
        <v>Un.</v>
      </c>
      <c r="D59" s="47">
        <f>'Pesquisa de preço'!D338</f>
        <v>10</v>
      </c>
      <c r="E59" s="52">
        <f>'Pesquisa de preço'!E338</f>
        <v>2.5366666666666666</v>
      </c>
      <c r="F59" s="52">
        <f t="shared" si="1"/>
        <v>25.366666666666667</v>
      </c>
      <c r="AMH59" s="19"/>
      <c r="AMI59" s="19"/>
      <c r="AMJ59" s="19"/>
    </row>
    <row r="60" spans="1:1024" s="31" customFormat="1" ht="14.25" x14ac:dyDescent="0.45">
      <c r="A60" s="47" t="str">
        <f>'Pesquisa de preço'!A339</f>
        <v>16.56</v>
      </c>
      <c r="B60" s="48" t="str">
        <f>'Pesquisa de preço'!B339</f>
        <v>Broca aço rápido 4 mm.</v>
      </c>
      <c r="C60" s="47" t="str">
        <f>'Pesquisa de preço'!C339</f>
        <v>Un.</v>
      </c>
      <c r="D60" s="47">
        <f>'Pesquisa de preço'!D339</f>
        <v>10</v>
      </c>
      <c r="E60" s="52">
        <f>'Pesquisa de preço'!E339</f>
        <v>5.7763333333333335</v>
      </c>
      <c r="F60" s="52">
        <f t="shared" si="1"/>
        <v>57.763333333333335</v>
      </c>
      <c r="AMH60" s="19"/>
      <c r="AMI60" s="19"/>
      <c r="AMJ60" s="19"/>
    </row>
    <row r="61" spans="1:1024" s="31" customFormat="1" ht="14.25" x14ac:dyDescent="0.45">
      <c r="A61" s="47" t="str">
        <f>'Pesquisa de preço'!A340</f>
        <v>16.57</v>
      </c>
      <c r="B61" s="48" t="str">
        <f>'Pesquisa de preço'!B340</f>
        <v>Adesivo Instantâneo Multiuso 100 g.</v>
      </c>
      <c r="C61" s="47" t="str">
        <f>'Pesquisa de preço'!C340</f>
        <v>Un.</v>
      </c>
      <c r="D61" s="47">
        <f>'Pesquisa de preço'!D340</f>
        <v>4</v>
      </c>
      <c r="E61" s="52">
        <f>'Pesquisa de preço'!E340</f>
        <v>40.089999999999996</v>
      </c>
      <c r="F61" s="52">
        <f t="shared" si="1"/>
        <v>160.35999999999999</v>
      </c>
      <c r="AMH61" s="19"/>
      <c r="AMI61" s="19"/>
      <c r="AMJ61" s="19"/>
    </row>
    <row r="62" spans="1:1024" s="31" customFormat="1" ht="14.25" x14ac:dyDescent="0.45">
      <c r="A62" s="47" t="str">
        <f>'Pesquisa de preço'!A341</f>
        <v>16.58</v>
      </c>
      <c r="B62" s="48" t="str">
        <f>'Pesquisa de preço'!B341</f>
        <v>Trincha com cerdas de 1.1/2 polegadas.</v>
      </c>
      <c r="C62" s="47" t="str">
        <f>'Pesquisa de preço'!C341</f>
        <v>Un.</v>
      </c>
      <c r="D62" s="47">
        <f>'Pesquisa de preço'!D341</f>
        <v>5</v>
      </c>
      <c r="E62" s="52">
        <f>'Pesquisa de preço'!E341</f>
        <v>7.496666666666667</v>
      </c>
      <c r="F62" s="52">
        <f t="shared" si="1"/>
        <v>37.483333333333334</v>
      </c>
      <c r="AMH62" s="19"/>
      <c r="AMI62" s="19"/>
      <c r="AMJ62" s="19"/>
    </row>
    <row r="63" spans="1:1024" s="31" customFormat="1" ht="14.25" x14ac:dyDescent="0.45">
      <c r="A63" s="47" t="str">
        <f>'Pesquisa de preço'!A342</f>
        <v>16.59</v>
      </c>
      <c r="B63" s="48" t="str">
        <f>'Pesquisa de preço'!B342</f>
        <v>Fita crepe 48mmx50m, branca.</v>
      </c>
      <c r="C63" s="47" t="str">
        <f>'Pesquisa de preço'!C342</f>
        <v>Un.</v>
      </c>
      <c r="D63" s="47">
        <f>'Pesquisa de preço'!D342</f>
        <v>40</v>
      </c>
      <c r="E63" s="52">
        <f>'Pesquisa de preço'!E342</f>
        <v>19.366666666666667</v>
      </c>
      <c r="F63" s="52">
        <f t="shared" si="1"/>
        <v>774.66666666666674</v>
      </c>
      <c r="AMH63" s="19"/>
      <c r="AMI63" s="19"/>
      <c r="AMJ63" s="19"/>
    </row>
    <row r="64" spans="1:1024" s="31" customFormat="1" ht="28.5" x14ac:dyDescent="0.45">
      <c r="A64" s="47" t="str">
        <f>'Pesquisa de preço'!A343</f>
        <v>16.60</v>
      </c>
      <c r="B64" s="48" t="str">
        <f>'Pesquisa de preço'!B343</f>
        <v>Ponta bit phillips PH2, comprimento de 25mm e encaixe de 1/4.</v>
      </c>
      <c r="C64" s="47" t="str">
        <f>'Pesquisa de preço'!C343</f>
        <v>Un.</v>
      </c>
      <c r="D64" s="47">
        <f>'Pesquisa de preço'!D343</f>
        <v>15</v>
      </c>
      <c r="E64" s="52">
        <f>'Pesquisa de preço'!E343</f>
        <v>4.2560000000000002</v>
      </c>
      <c r="F64" s="52">
        <f t="shared" si="1"/>
        <v>63.84</v>
      </c>
      <c r="AMH64" s="19"/>
      <c r="AMI64" s="19"/>
      <c r="AMJ64" s="19"/>
    </row>
    <row r="65" spans="1:1024" s="31" customFormat="1" ht="14.25" x14ac:dyDescent="0.45">
      <c r="A65" s="47" t="str">
        <f>'Pesquisa de preço'!A344</f>
        <v>16.61</v>
      </c>
      <c r="B65" s="48" t="str">
        <f>'Pesquisa de preço'!B344</f>
        <v>Arame liso recozido 18 BWG 1kg.</v>
      </c>
      <c r="C65" s="47" t="str">
        <f>'Pesquisa de preço'!C344</f>
        <v>Un.</v>
      </c>
      <c r="D65" s="47">
        <f>'Pesquisa de preço'!D344</f>
        <v>5</v>
      </c>
      <c r="E65" s="52">
        <f>'Pesquisa de preço'!E344</f>
        <v>19.600000000000001</v>
      </c>
      <c r="F65" s="52">
        <f t="shared" si="1"/>
        <v>98</v>
      </c>
      <c r="AMH65" s="19"/>
      <c r="AMI65" s="19"/>
      <c r="AMJ65" s="19"/>
    </row>
    <row r="66" spans="1:1024" s="31" customFormat="1" ht="14.25" x14ac:dyDescent="0.45">
      <c r="A66" s="47" t="str">
        <f>'Pesquisa de preço'!A345</f>
        <v>16.62</v>
      </c>
      <c r="B66" s="48" t="str">
        <f>'Pesquisa de preço'!B345</f>
        <v>Cola PVA branca para madeira, em frasco de 500g.</v>
      </c>
      <c r="C66" s="47" t="str">
        <f>'Pesquisa de preço'!C345</f>
        <v>Un.</v>
      </c>
      <c r="D66" s="47">
        <f>'Pesquisa de preço'!D345</f>
        <v>5</v>
      </c>
      <c r="E66" s="52">
        <f>'Pesquisa de preço'!E345</f>
        <v>26.27</v>
      </c>
      <c r="F66" s="52">
        <f t="shared" si="1"/>
        <v>131.35</v>
      </c>
      <c r="AMH66" s="19"/>
      <c r="AMI66" s="19"/>
      <c r="AMJ66" s="19"/>
    </row>
    <row r="67" spans="1:1024" s="31" customFormat="1" ht="28.5" x14ac:dyDescent="0.45">
      <c r="A67" s="47" t="str">
        <f>'Pesquisa de preço'!A346</f>
        <v>16.63</v>
      </c>
      <c r="B67" s="48" t="str">
        <f>'Pesquisa de preço'!B346</f>
        <v>Cola em bastão incolor para pistola elétrica com 11 mm de diâmetro e 30 cm de comprimento. Pacote com 1 kg.</v>
      </c>
      <c r="C67" s="47" t="str">
        <f>'Pesquisa de preço'!C346</f>
        <v>Un.</v>
      </c>
      <c r="D67" s="47">
        <f>'Pesquisa de preço'!D346</f>
        <v>10</v>
      </c>
      <c r="E67" s="52">
        <f>'Pesquisa de preço'!E346</f>
        <v>74.876666666666665</v>
      </c>
      <c r="F67" s="52">
        <f t="shared" si="1"/>
        <v>748.76666666666665</v>
      </c>
      <c r="AMH67" s="19"/>
      <c r="AMI67" s="19"/>
      <c r="AMJ67" s="19"/>
    </row>
    <row r="68" spans="1:1024" s="31" customFormat="1" ht="28.5" x14ac:dyDescent="0.45">
      <c r="A68" s="47" t="str">
        <f>'Pesquisa de preço'!A347</f>
        <v>16.64</v>
      </c>
      <c r="B68" s="48" t="str">
        <f>'Pesquisa de preço'!B347</f>
        <v>Lâmina de estilete, largura 18 mm para aplicação em estilete retrátil, pacote com 10 unidade.</v>
      </c>
      <c r="C68" s="47" t="str">
        <f>'Pesquisa de preço'!C347</f>
        <v>Un.</v>
      </c>
      <c r="D68" s="47">
        <f>'Pesquisa de preço'!D347</f>
        <v>100</v>
      </c>
      <c r="E68" s="52">
        <f>'Pesquisa de preço'!E347</f>
        <v>6.5966666666666667</v>
      </c>
      <c r="F68" s="52">
        <f t="shared" si="1"/>
        <v>659.66666666666663</v>
      </c>
      <c r="AMH68" s="19"/>
      <c r="AMI68" s="19"/>
      <c r="AMJ68" s="19"/>
    </row>
    <row r="69" spans="1:1024" s="31" customFormat="1" ht="28.5" x14ac:dyDescent="0.45">
      <c r="A69" s="47" t="str">
        <f>'Pesquisa de preço'!A348</f>
        <v>16.65</v>
      </c>
      <c r="B69" s="48" t="str">
        <f>'Pesquisa de preço'!B348</f>
        <v>Lâmina de estilete, largura 25 mm para aplicação em estilete retrátil, pacote com 10 unidade.</v>
      </c>
      <c r="C69" s="47" t="str">
        <f>'Pesquisa de preço'!C348</f>
        <v>Un.</v>
      </c>
      <c r="D69" s="47">
        <f>'Pesquisa de preço'!D348</f>
        <v>100</v>
      </c>
      <c r="E69" s="52">
        <f>'Pesquisa de preço'!E348</f>
        <v>19.13</v>
      </c>
      <c r="F69" s="52">
        <f t="shared" ref="F69:F100" si="2">E69*D69</f>
        <v>1913</v>
      </c>
      <c r="AMH69" s="19"/>
      <c r="AMI69" s="19"/>
      <c r="AMJ69" s="19"/>
    </row>
    <row r="70" spans="1:1024" s="31" customFormat="1" ht="28.5" x14ac:dyDescent="0.45">
      <c r="A70" s="47" t="str">
        <f>'Pesquisa de preço'!A349</f>
        <v>16.66</v>
      </c>
      <c r="B70" s="48" t="str">
        <f>'Pesquisa de preço'!B349</f>
        <v>Parafuso metálico, com cabeça chata tipo philips 4,5 mm x 20 mm, caixa com 500 unidades.</v>
      </c>
      <c r="C70" s="47" t="str">
        <f>'Pesquisa de preço'!C349</f>
        <v>Un.</v>
      </c>
      <c r="D70" s="47">
        <f>'Pesquisa de preço'!D349</f>
        <v>1</v>
      </c>
      <c r="E70" s="52">
        <f>'Pesquisa de preço'!E349</f>
        <v>32.046666666666667</v>
      </c>
      <c r="F70" s="52">
        <f t="shared" si="2"/>
        <v>32.046666666666667</v>
      </c>
      <c r="AMH70" s="19"/>
      <c r="AMI70" s="19"/>
      <c r="AMJ70" s="19"/>
    </row>
    <row r="71" spans="1:1024" s="31" customFormat="1" ht="28.5" x14ac:dyDescent="0.45">
      <c r="A71" s="47" t="str">
        <f>'Pesquisa de preço'!A350</f>
        <v>16.67</v>
      </c>
      <c r="B71" s="48" t="str">
        <f>'Pesquisa de preço'!B350</f>
        <v>Parafuso metálico, com cabeça chata tipo philips 4,5 mm x 25 mm, caixa com 500 unidades.</v>
      </c>
      <c r="C71" s="47" t="str">
        <f>'Pesquisa de preço'!C350</f>
        <v>Un.</v>
      </c>
      <c r="D71" s="47">
        <f>'Pesquisa de preço'!D350</f>
        <v>2</v>
      </c>
      <c r="E71" s="52">
        <f>'Pesquisa de preço'!E350</f>
        <v>33.99666666666667</v>
      </c>
      <c r="F71" s="52">
        <f t="shared" si="2"/>
        <v>67.993333333333339</v>
      </c>
      <c r="AMH71" s="19"/>
      <c r="AMI71" s="19"/>
      <c r="AMJ71" s="19"/>
    </row>
    <row r="72" spans="1:1024" s="31" customFormat="1" ht="28.5" x14ac:dyDescent="0.45">
      <c r="A72" s="47" t="str">
        <f>'Pesquisa de preço'!A351</f>
        <v>16.68</v>
      </c>
      <c r="B72" s="48" t="str">
        <f>'Pesquisa de preço'!B351</f>
        <v>Prego sem cabeça, em aço polido, pacote com 1kg, medidas 10 x 10.</v>
      </c>
      <c r="C72" s="47" t="str">
        <f>'Pesquisa de preço'!C351</f>
        <v>Un.</v>
      </c>
      <c r="D72" s="47">
        <f>'Pesquisa de preço'!D351</f>
        <v>1</v>
      </c>
      <c r="E72" s="52">
        <f>'Pesquisa de preço'!E351</f>
        <v>33.863333333333337</v>
      </c>
      <c r="F72" s="52">
        <f t="shared" si="2"/>
        <v>33.863333333333337</v>
      </c>
      <c r="AMH72" s="19"/>
      <c r="AMI72" s="19"/>
      <c r="AMJ72" s="19"/>
    </row>
    <row r="73" spans="1:1024" s="31" customFormat="1" ht="28.5" x14ac:dyDescent="0.45">
      <c r="A73" s="47" t="str">
        <f>'Pesquisa de preço'!A352</f>
        <v>16.69</v>
      </c>
      <c r="B73" s="48" t="str">
        <f>'Pesquisa de preço'!B352</f>
        <v>Prego sem cabeça, em aço polido, pacote com 1kg, medidas 12 x 12.</v>
      </c>
      <c r="C73" s="47" t="str">
        <f>'Pesquisa de preço'!C352</f>
        <v>Un.</v>
      </c>
      <c r="D73" s="47">
        <f>'Pesquisa de preço'!D352</f>
        <v>1</v>
      </c>
      <c r="E73" s="52">
        <f>'Pesquisa de preço'!E352</f>
        <v>23.233333333333334</v>
      </c>
      <c r="F73" s="52">
        <f t="shared" si="2"/>
        <v>23.233333333333334</v>
      </c>
      <c r="AMH73" s="19"/>
      <c r="AMI73" s="19"/>
      <c r="AMJ73" s="19"/>
    </row>
    <row r="74" spans="1:1024" s="31" customFormat="1" ht="28.5" x14ac:dyDescent="0.45">
      <c r="A74" s="47" t="str">
        <f>'Pesquisa de preço'!A353</f>
        <v>16.70</v>
      </c>
      <c r="B74" s="48" t="str">
        <f>'Pesquisa de preço'!B353</f>
        <v>Prego com cabeça, aço liso, pacote com 1kg, medidas de 17 x 21.</v>
      </c>
      <c r="C74" s="47" t="str">
        <f>'Pesquisa de preço'!C353</f>
        <v>Un.</v>
      </c>
      <c r="D74" s="47">
        <f>'Pesquisa de preço'!D353</f>
        <v>1</v>
      </c>
      <c r="E74" s="52">
        <f>'Pesquisa de preço'!E353</f>
        <v>23.28</v>
      </c>
      <c r="F74" s="52">
        <f t="shared" si="2"/>
        <v>23.28</v>
      </c>
      <c r="AMH74" s="19"/>
      <c r="AMI74" s="19"/>
      <c r="AMJ74" s="19"/>
    </row>
    <row r="75" spans="1:1024" s="31" customFormat="1" ht="28.5" x14ac:dyDescent="0.45">
      <c r="A75" s="47" t="str">
        <f>'Pesquisa de preço'!A354</f>
        <v>16.71</v>
      </c>
      <c r="B75" s="48" t="str">
        <f>'Pesquisa de preço'!B354</f>
        <v>Prego com cabeça, aço liso, pacote com 1kg, medidas de 18 x 27.</v>
      </c>
      <c r="C75" s="47" t="str">
        <f>'Pesquisa de preço'!C354</f>
        <v>Un.</v>
      </c>
      <c r="D75" s="47">
        <f>'Pesquisa de preço'!D354</f>
        <v>1</v>
      </c>
      <c r="E75" s="52">
        <f>'Pesquisa de preço'!E354</f>
        <v>19.98</v>
      </c>
      <c r="F75" s="52">
        <f t="shared" si="2"/>
        <v>19.98</v>
      </c>
      <c r="AMH75" s="19"/>
      <c r="AMI75" s="19"/>
      <c r="AMJ75" s="19"/>
    </row>
    <row r="76" spans="1:1024" s="31" customFormat="1" ht="28.5" x14ac:dyDescent="0.45">
      <c r="A76" s="47" t="str">
        <f>'Pesquisa de preço'!A355</f>
        <v>16.72</v>
      </c>
      <c r="B76" s="48" t="str">
        <f>'Pesquisa de preço'!B355</f>
        <v>Terminal de cobre isolado, tipo "garfo" (forquilha) para cabo 2,5 mm².</v>
      </c>
      <c r="C76" s="47" t="str">
        <f>'Pesquisa de preço'!C355</f>
        <v>Un.</v>
      </c>
      <c r="D76" s="47">
        <f>'Pesquisa de preço'!D355</f>
        <v>100</v>
      </c>
      <c r="E76" s="52">
        <f>'Pesquisa de preço'!E355</f>
        <v>0.35373333333333329</v>
      </c>
      <c r="F76" s="52">
        <f t="shared" si="2"/>
        <v>35.373333333333328</v>
      </c>
      <c r="AMH76" s="19"/>
      <c r="AMI76" s="19"/>
      <c r="AMJ76" s="19"/>
    </row>
    <row r="77" spans="1:1024" s="31" customFormat="1" ht="28.5" x14ac:dyDescent="0.45">
      <c r="A77" s="47" t="str">
        <f>'Pesquisa de preço'!A356</f>
        <v>16.73</v>
      </c>
      <c r="B77" s="48" t="str">
        <f>'Pesquisa de preço'!B356</f>
        <v>Terminal de cobre isolado, tipo "garfo" (forquilha) para cabo 4,0 mm² a 6,0 mm².</v>
      </c>
      <c r="C77" s="47" t="str">
        <f>'Pesquisa de preço'!C356</f>
        <v>Un.</v>
      </c>
      <c r="D77" s="47">
        <f>'Pesquisa de preço'!D356</f>
        <v>100</v>
      </c>
      <c r="E77" s="52">
        <f>'Pesquisa de preço'!E356</f>
        <v>0.59319999999999995</v>
      </c>
      <c r="F77" s="52">
        <f t="shared" si="2"/>
        <v>59.319999999999993</v>
      </c>
      <c r="AMH77" s="19"/>
      <c r="AMI77" s="19"/>
      <c r="AMJ77" s="19"/>
    </row>
    <row r="78" spans="1:1024" s="31" customFormat="1" ht="71.25" x14ac:dyDescent="0.45">
      <c r="A78" s="47" t="str">
        <f>'Pesquisa de preço'!A357</f>
        <v>16.74</v>
      </c>
      <c r="B78" s="48" t="str">
        <f>'Pesquisa de preço'!B357</f>
        <v>Terminal pré-isolado tipo pino (agulha), cobre eletrolítico estanhado com isolação em PVC rígido retardante de chamas, seção nominal de 2,5mm², conforme ABNT NBR 5370, tensão de utilização até 750V/70°C. Referência: Intelli TPP (ou equivalente técnico).</v>
      </c>
      <c r="C78" s="47" t="str">
        <f>'Pesquisa de preço'!C357</f>
        <v>Un.</v>
      </c>
      <c r="D78" s="47">
        <f>'Pesquisa de preço'!D357</f>
        <v>100</v>
      </c>
      <c r="E78" s="52">
        <f>'Pesquisa de preço'!E357</f>
        <v>0.18689999999999998</v>
      </c>
      <c r="F78" s="52">
        <f t="shared" si="2"/>
        <v>18.689999999999998</v>
      </c>
      <c r="AMH78" s="19"/>
      <c r="AMI78" s="19"/>
      <c r="AMJ78" s="19"/>
    </row>
    <row r="79" spans="1:1024" s="31" customFormat="1" ht="71.25" x14ac:dyDescent="0.45">
      <c r="A79" s="47" t="str">
        <f>'Pesquisa de preço'!A358</f>
        <v>16.75</v>
      </c>
      <c r="B79" s="48" t="str">
        <f>'Pesquisa de preço'!B358</f>
        <v>Terminal pré-isolado tipo pino (agulha), cobre eletrolítico estanhado com isolação em PVC rígido retardante de chamas, seção nominal de 4,0mm² a 6,0mm², conforme ABNT NBR 5370, tensão de utilização até 750V/70°C. Referência: Intelli TPP 6-12 (ou equivalente técnico).</v>
      </c>
      <c r="C79" s="47" t="str">
        <f>'Pesquisa de preço'!C358</f>
        <v>Un.</v>
      </c>
      <c r="D79" s="47">
        <f>'Pesquisa de preço'!D358</f>
        <v>100</v>
      </c>
      <c r="E79" s="52">
        <f>'Pesquisa de preço'!E358</f>
        <v>0.71450000000000002</v>
      </c>
      <c r="F79" s="52">
        <f t="shared" si="2"/>
        <v>71.45</v>
      </c>
      <c r="AMH79" s="19"/>
      <c r="AMI79" s="19"/>
      <c r="AMJ79" s="19"/>
    </row>
    <row r="80" spans="1:1024" s="31" customFormat="1" ht="71.25" x14ac:dyDescent="0.45">
      <c r="A80" s="47" t="str">
        <f>'Pesquisa de preço'!A359</f>
        <v>16.76</v>
      </c>
      <c r="B80" s="48" t="str">
        <f>'Pesquisa de preço'!B359</f>
        <v>Terminal pré-isolado tipo ilhós (olhal) tubular simples, cobre eletrolítico estanhado com isolação em PVC rígido retardante de chamas, seção nominal de 2,5mm², conforme ABNT NBR 5370, tensão de utilização até 750V/70°C. Referência: Intelli TI (ou equivalente técnico).</v>
      </c>
      <c r="C80" s="47" t="str">
        <f>'Pesquisa de preço'!C359</f>
        <v>Un.</v>
      </c>
      <c r="D80" s="47">
        <f>'Pesquisa de preço'!D359</f>
        <v>100</v>
      </c>
      <c r="E80" s="52">
        <f>'Pesquisa de preço'!E359</f>
        <v>0.46429999999999999</v>
      </c>
      <c r="F80" s="52">
        <f t="shared" si="2"/>
        <v>46.43</v>
      </c>
      <c r="AMH80" s="19"/>
      <c r="AMI80" s="19"/>
      <c r="AMJ80" s="19"/>
    </row>
    <row r="81" spans="1:1024" s="31" customFormat="1" ht="71.25" x14ac:dyDescent="0.45">
      <c r="A81" s="47" t="str">
        <f>'Pesquisa de preço'!A360</f>
        <v>16.77</v>
      </c>
      <c r="B81" s="48" t="str">
        <f>'Pesquisa de preço'!B360</f>
        <v>Terminal pré-isolado tipo ilhós (olhal) tubular simples, cobre eletrolítico estanhado com isolação em PVC rígido retardante de chamas, seção nominal de 4,0mm² a 6,0mm², conforme ABNT NBR 5370, tensão de utilização até 750V/70°C. Referência: Intelli TI (ou equivalente técnico).</v>
      </c>
      <c r="C81" s="47" t="str">
        <f>'Pesquisa de preço'!C360</f>
        <v>Un.</v>
      </c>
      <c r="D81" s="47">
        <f>'Pesquisa de preço'!D360</f>
        <v>100</v>
      </c>
      <c r="E81" s="52">
        <f>'Pesquisa de preço'!E360</f>
        <v>0.68330000000000002</v>
      </c>
      <c r="F81" s="52">
        <f t="shared" si="2"/>
        <v>68.33</v>
      </c>
      <c r="AMH81" s="19"/>
      <c r="AMI81" s="19"/>
      <c r="AMJ81" s="19"/>
    </row>
    <row r="82" spans="1:1024" s="31" customFormat="1" ht="14.25" x14ac:dyDescent="0.45">
      <c r="A82" s="47" t="str">
        <f>'Pesquisa de preço'!A361</f>
        <v>16.78</v>
      </c>
      <c r="B82" s="48" t="str">
        <f>'Pesquisa de preço'!B361</f>
        <v>Estopa para uso geral, pacote c/ 400 g.</v>
      </c>
      <c r="C82" s="47" t="str">
        <f>'Pesquisa de preço'!C361</f>
        <v>Un.</v>
      </c>
      <c r="D82" s="47">
        <f>'Pesquisa de preço'!D361</f>
        <v>10</v>
      </c>
      <c r="E82" s="52">
        <f>'Pesquisa de preço'!E361</f>
        <v>12.942333333333332</v>
      </c>
      <c r="F82" s="52">
        <f t="shared" si="2"/>
        <v>129.42333333333332</v>
      </c>
      <c r="AMH82" s="19"/>
      <c r="AMI82" s="19"/>
      <c r="AMJ82" s="19"/>
    </row>
    <row r="83" spans="1:1024" s="31" customFormat="1" ht="14.25" x14ac:dyDescent="0.45">
      <c r="A83" s="47" t="str">
        <f>'Pesquisa de preço'!A362</f>
        <v>16.79</v>
      </c>
      <c r="B83" s="48" t="str">
        <f>'Pesquisa de preço'!B362</f>
        <v>Pano alvejado, 45 cm x 70 cm. (tipo pano de chão).</v>
      </c>
      <c r="C83" s="47" t="str">
        <f>'Pesquisa de preço'!C362</f>
        <v>Un.</v>
      </c>
      <c r="D83" s="47">
        <f>'Pesquisa de preço'!D362</f>
        <v>50</v>
      </c>
      <c r="E83" s="52">
        <f>'Pesquisa de preço'!E362</f>
        <v>4.6786000000000003</v>
      </c>
      <c r="F83" s="52">
        <f t="shared" si="2"/>
        <v>233.93</v>
      </c>
      <c r="AMH83" s="19"/>
      <c r="AMI83" s="19"/>
      <c r="AMJ83" s="19"/>
    </row>
    <row r="84" spans="1:1024" s="31" customFormat="1" ht="14.25" x14ac:dyDescent="0.45">
      <c r="A84" s="47" t="str">
        <f>'Pesquisa de preço'!A363</f>
        <v>16.80</v>
      </c>
      <c r="B84" s="48" t="str">
        <f>'Pesquisa de preço'!B363</f>
        <v>Óleo Lubrificante multiúso líquido, frasco 100 ml.</v>
      </c>
      <c r="C84" s="47" t="str">
        <f>'Pesquisa de preço'!C363</f>
        <v>Un.</v>
      </c>
      <c r="D84" s="47">
        <f>'Pesquisa de preço'!D363</f>
        <v>5</v>
      </c>
      <c r="E84" s="52">
        <f>'Pesquisa de preço'!E363</f>
        <v>12.283333333333333</v>
      </c>
      <c r="F84" s="52">
        <f t="shared" si="2"/>
        <v>61.416666666666664</v>
      </c>
      <c r="AMH84" s="19"/>
      <c r="AMI84" s="19"/>
      <c r="AMJ84" s="19"/>
    </row>
    <row r="85" spans="1:1024" s="31" customFormat="1" ht="28.5" x14ac:dyDescent="0.45">
      <c r="A85" s="47" t="str">
        <f>'Pesquisa de preço'!A364</f>
        <v>16.81</v>
      </c>
      <c r="B85" s="48" t="str">
        <f>'Pesquisa de preço'!B364</f>
        <v>Lâmina para arco de serra manual (segueta) 24 dentes. Referência: Starret, Vonder (ou equivalente técnico).</v>
      </c>
      <c r="C85" s="47" t="str">
        <f>'Pesquisa de preço'!C364</f>
        <v>Un.</v>
      </c>
      <c r="D85" s="47">
        <f>'Pesquisa de preço'!D364</f>
        <v>10</v>
      </c>
      <c r="E85" s="52">
        <f>'Pesquisa de preço'!E364</f>
        <v>7.5666666666666673</v>
      </c>
      <c r="F85" s="52">
        <f t="shared" si="2"/>
        <v>75.666666666666671</v>
      </c>
      <c r="AMH85" s="19"/>
      <c r="AMI85" s="19"/>
      <c r="AMJ85" s="19"/>
    </row>
    <row r="86" spans="1:1024" s="31" customFormat="1" ht="28.5" x14ac:dyDescent="0.45">
      <c r="A86" s="47" t="str">
        <f>'Pesquisa de preço'!A365</f>
        <v>16.82</v>
      </c>
      <c r="B86" s="48" t="str">
        <f>'Pesquisa de preço'!B365</f>
        <v>Terminal de encaixe fêmea pré isolado para 2,5 mm², pacote com 100 unidades.</v>
      </c>
      <c r="C86" s="47" t="str">
        <f>'Pesquisa de preço'!C365</f>
        <v>Un.</v>
      </c>
      <c r="D86" s="47">
        <f>'Pesquisa de preço'!D365</f>
        <v>1</v>
      </c>
      <c r="E86" s="52">
        <f>'Pesquisa de preço'!E365</f>
        <v>0.72516666666666685</v>
      </c>
      <c r="F86" s="52">
        <f t="shared" si="2"/>
        <v>0.72516666666666685</v>
      </c>
      <c r="AMH86" s="19"/>
      <c r="AMI86" s="19"/>
      <c r="AMJ86" s="19"/>
    </row>
    <row r="87" spans="1:1024" s="31" customFormat="1" ht="28.5" x14ac:dyDescent="0.45">
      <c r="A87" s="47" t="str">
        <f>'Pesquisa de preço'!A366</f>
        <v>16.83</v>
      </c>
      <c r="B87" s="48" t="str">
        <f>'Pesquisa de preço'!B366</f>
        <v>Fita PVC branca, para isolamento de tubulação de ar condicionado, 10cm x 10m.</v>
      </c>
      <c r="C87" s="47" t="str">
        <f>'Pesquisa de preço'!C366</f>
        <v>Un.</v>
      </c>
      <c r="D87" s="47">
        <f>'Pesquisa de preço'!D366</f>
        <v>20</v>
      </c>
      <c r="E87" s="52">
        <f>'Pesquisa de preço'!E366</f>
        <v>3.7066666666666666</v>
      </c>
      <c r="F87" s="52">
        <f t="shared" si="2"/>
        <v>74.133333333333326</v>
      </c>
      <c r="AMH87" s="19"/>
      <c r="AMI87" s="19"/>
      <c r="AMJ87" s="19"/>
    </row>
    <row r="88" spans="1:1024" s="31" customFormat="1" ht="14.25" x14ac:dyDescent="0.45">
      <c r="A88" s="47" t="str">
        <f>'Pesquisa de preço'!A367</f>
        <v>16.84</v>
      </c>
      <c r="B88" s="48" t="str">
        <f>'Pesquisa de preço'!B367</f>
        <v>Porca Sextavada Aço 1/4".</v>
      </c>
      <c r="C88" s="47" t="str">
        <f>'Pesquisa de preço'!C367</f>
        <v>Un.</v>
      </c>
      <c r="D88" s="47">
        <f>'Pesquisa de preço'!D367</f>
        <v>100</v>
      </c>
      <c r="E88" s="52">
        <f>'Pesquisa de preço'!E367</f>
        <v>0.20993333333333333</v>
      </c>
      <c r="F88" s="52">
        <f t="shared" si="2"/>
        <v>20.993333333333332</v>
      </c>
      <c r="AMH88" s="19"/>
      <c r="AMI88" s="19"/>
      <c r="AMJ88" s="19"/>
    </row>
    <row r="89" spans="1:1024" s="31" customFormat="1" ht="14.25" x14ac:dyDescent="0.45">
      <c r="A89" s="47" t="str">
        <f>'Pesquisa de preço'!A368</f>
        <v>16.85</v>
      </c>
      <c r="B89" s="48" t="str">
        <f>'Pesquisa de preço'!B368</f>
        <v>Arruela 1/4.</v>
      </c>
      <c r="C89" s="47" t="str">
        <f>'Pesquisa de preço'!C368</f>
        <v>Un.</v>
      </c>
      <c r="D89" s="47">
        <f>'Pesquisa de preço'!D368</f>
        <v>100</v>
      </c>
      <c r="E89" s="52">
        <f>'Pesquisa de preço'!E368</f>
        <v>0.35513333333333336</v>
      </c>
      <c r="F89" s="52">
        <f t="shared" si="2"/>
        <v>35.513333333333335</v>
      </c>
      <c r="AMH89" s="19"/>
      <c r="AMI89" s="19"/>
      <c r="AMJ89" s="19"/>
    </row>
    <row r="90" spans="1:1024" s="31" customFormat="1" ht="57" x14ac:dyDescent="0.45">
      <c r="A90" s="47" t="str">
        <f>'Pesquisa de preço'!A369</f>
        <v>16.86</v>
      </c>
      <c r="B90" s="48" t="str">
        <f>'Pesquisa de preço'!B369</f>
        <v>Rolo de pintura antirespingo (sem respingo) em lã sintética, largura 9 cm, com suporte/garfo em plástico ou metal, indicado para tintas látex e acrílicas em superfícies lisas. Referência: Tigre 1375 (ou equivalente técnico).</v>
      </c>
      <c r="C90" s="47" t="str">
        <f>'Pesquisa de preço'!C369</f>
        <v>Un.</v>
      </c>
      <c r="D90" s="47">
        <f>'Pesquisa de preço'!D369</f>
        <v>10</v>
      </c>
      <c r="E90" s="52">
        <f>'Pesquisa de preço'!E369</f>
        <v>14.096666666666666</v>
      </c>
      <c r="F90" s="52">
        <f t="shared" si="2"/>
        <v>140.96666666666667</v>
      </c>
      <c r="AMH90" s="19"/>
      <c r="AMI90" s="19"/>
      <c r="AMJ90" s="19"/>
    </row>
    <row r="91" spans="1:1024" s="31" customFormat="1" ht="57" x14ac:dyDescent="0.45">
      <c r="A91" s="47" t="str">
        <f>'Pesquisa de preço'!A370</f>
        <v>16.87</v>
      </c>
      <c r="B91" s="48" t="str">
        <f>'Pesquisa de preço'!B370</f>
        <v>Rolo de pintura antirespingo (sem respingo) em lã sintética, largura 15 cm, com suporte/garfo em plástico ou metal, indicado para tintas látex e acrílicas em superfícies lisas. Referência: Tigre 1375 (ou equivalente técnico).</v>
      </c>
      <c r="C91" s="47" t="str">
        <f>'Pesquisa de preço'!C370</f>
        <v>Un.</v>
      </c>
      <c r="D91" s="47">
        <f>'Pesquisa de preço'!D370</f>
        <v>5</v>
      </c>
      <c r="E91" s="52">
        <f>'Pesquisa de preço'!E370</f>
        <v>22.26</v>
      </c>
      <c r="F91" s="52">
        <f t="shared" si="2"/>
        <v>111.30000000000001</v>
      </c>
      <c r="AMH91" s="19"/>
      <c r="AMI91" s="19"/>
      <c r="AMJ91" s="19"/>
    </row>
    <row r="92" spans="1:1024" s="31" customFormat="1" ht="57" x14ac:dyDescent="0.45">
      <c r="A92" s="47" t="str">
        <f>'Pesquisa de preço'!A371</f>
        <v>16.88</v>
      </c>
      <c r="B92" s="48" t="str">
        <f>'Pesquisa de preço'!B371</f>
        <v>Rolo de pintura em lã de carneiro, largura 15 cm, altura do pelo mínima de 13 mm, com suporte/garfo, indicado para superfícies lisas e texturizadas com tintas látex, acrílicas e epóxi. Referência: Tigre 1383 (ou equivalente técnico).</v>
      </c>
      <c r="C92" s="47" t="str">
        <f>'Pesquisa de preço'!C371</f>
        <v>Un.</v>
      </c>
      <c r="D92" s="47">
        <f>'Pesquisa de preço'!D371</f>
        <v>5</v>
      </c>
      <c r="E92" s="52">
        <f>'Pesquisa de preço'!E371</f>
        <v>27.126666666666665</v>
      </c>
      <c r="F92" s="52">
        <f t="shared" si="2"/>
        <v>135.63333333333333</v>
      </c>
      <c r="AMH92" s="19"/>
      <c r="AMI92" s="19"/>
      <c r="AMJ92" s="19"/>
    </row>
    <row r="93" spans="1:1024" s="31" customFormat="1" ht="57" x14ac:dyDescent="0.45">
      <c r="A93" s="47" t="str">
        <f>'Pesquisa de preço'!A372</f>
        <v>16.89</v>
      </c>
      <c r="B93" s="48" t="str">
        <f>'Pesquisa de preço'!B372</f>
        <v>Bandeja para pintura em plástico resistente a solventes, capacidade de 2,7 litros, compatível com rolos de até 23 cm, superfície ranhurada para remoção do excesso de tinta. Referência: Atlas 1523P (ou equivalente técnico).</v>
      </c>
      <c r="C93" s="47" t="str">
        <f>'Pesquisa de preço'!C372</f>
        <v>Un.</v>
      </c>
      <c r="D93" s="47">
        <f>'Pesquisa de preço'!D372</f>
        <v>2</v>
      </c>
      <c r="E93" s="52">
        <f>'Pesquisa de preço'!E372</f>
        <v>19.27</v>
      </c>
      <c r="F93" s="52">
        <f t="shared" si="2"/>
        <v>38.54</v>
      </c>
      <c r="AMH93" s="19"/>
      <c r="AMI93" s="19"/>
      <c r="AMJ93" s="19"/>
    </row>
    <row r="94" spans="1:1024" s="31" customFormat="1" ht="57" x14ac:dyDescent="0.45">
      <c r="A94" s="47" t="str">
        <f>'Pesquisa de preço'!A373</f>
        <v>16.90</v>
      </c>
      <c r="B94" s="48" t="str">
        <f>'Pesquisa de preço'!B373</f>
        <v>Parafuso chipboard/madeira, cabeça chata, acionamento Phillips PH2, diâmetro 4,5 mm, comprimento 60 mm, aço carbono SAE 1015/1018 com acabamento bicromatizado, caixa com 500 unidades. Referência: Ciser (ou equivalente técnico).</v>
      </c>
      <c r="C94" s="47" t="str">
        <f>'Pesquisa de preço'!C373</f>
        <v>Un.</v>
      </c>
      <c r="D94" s="47">
        <f>'Pesquisa de preço'!D373</f>
        <v>1</v>
      </c>
      <c r="E94" s="52">
        <f>'Pesquisa de preço'!E373</f>
        <v>78.106666666666669</v>
      </c>
      <c r="F94" s="52">
        <f t="shared" si="2"/>
        <v>78.106666666666669</v>
      </c>
      <c r="AMH94" s="19"/>
      <c r="AMI94" s="19"/>
      <c r="AMJ94" s="19"/>
    </row>
    <row r="95" spans="1:1024" s="31" customFormat="1" ht="85.5" x14ac:dyDescent="0.45">
      <c r="A95" s="47" t="str">
        <f>'Pesquisa de preço'!A374</f>
        <v>16.91</v>
      </c>
      <c r="B95" s="48" t="str">
        <f>'Pesquisa de preço'!B374</f>
        <v>Kit de terminais elétricos pré-isolados tipo ilhós (tubular simples), cobre eletrolítico estanhado com isolação em PVC/nylon retardante de chamas, cobrindo faixa de seção de 0,5mm² a 10mm², conforme ABNT NBR 5370, com no mínimo 1.200 unidades em sortimento de bitolas. Referência: Intelli TI Kit Sortido (ou equivalente técnico).</v>
      </c>
      <c r="C95" s="47" t="str">
        <f>'Pesquisa de preço'!C374</f>
        <v>Un.</v>
      </c>
      <c r="D95" s="47">
        <f>'Pesquisa de preço'!D374</f>
        <v>1</v>
      </c>
      <c r="E95" s="52">
        <f>'Pesquisa de preço'!E374</f>
        <v>42.053333333333335</v>
      </c>
      <c r="F95" s="52">
        <f t="shared" si="2"/>
        <v>42.053333333333335</v>
      </c>
      <c r="AMH95" s="19"/>
      <c r="AMI95" s="19"/>
      <c r="AMJ95" s="19"/>
    </row>
    <row r="96" spans="1:1024" ht="15.7" customHeight="1" x14ac:dyDescent="0.45">
      <c r="A96" s="97" t="s">
        <v>694</v>
      </c>
      <c r="B96" s="97"/>
      <c r="C96" s="97"/>
      <c r="D96" s="97"/>
      <c r="E96" s="97"/>
      <c r="F96" s="49">
        <f>SUM(F5:F95)</f>
        <v>16312.135166666676</v>
      </c>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c r="ADV96"/>
      <c r="ADW96"/>
      <c r="ADX96"/>
      <c r="ADY96"/>
      <c r="ADZ96"/>
      <c r="AEA96"/>
      <c r="AEB96"/>
      <c r="AEC96"/>
      <c r="AED96"/>
      <c r="AEE96"/>
      <c r="AEF96"/>
      <c r="AEG96"/>
      <c r="AEH96"/>
      <c r="AEI96"/>
      <c r="AEJ96"/>
      <c r="AEK96"/>
      <c r="AEL96"/>
      <c r="AEM96"/>
      <c r="AEN96"/>
      <c r="AEO96"/>
      <c r="AEP96"/>
      <c r="AEQ96"/>
      <c r="AER96"/>
      <c r="AES96"/>
      <c r="AET96"/>
      <c r="AEU96"/>
      <c r="AEV96"/>
      <c r="AEW96"/>
      <c r="AEX96"/>
      <c r="AEY96"/>
      <c r="AEZ96"/>
      <c r="AFA96"/>
      <c r="AFB96"/>
      <c r="AFC96"/>
      <c r="AFD96"/>
      <c r="AFE96"/>
      <c r="AFF96"/>
      <c r="AFG96"/>
      <c r="AFH96"/>
      <c r="AFI96"/>
      <c r="AFJ96"/>
      <c r="AFK96"/>
      <c r="AFL96"/>
      <c r="AFM96"/>
      <c r="AFN96"/>
      <c r="AFO96"/>
      <c r="AFP96"/>
      <c r="AFQ96"/>
      <c r="AFR96"/>
      <c r="AFS96"/>
      <c r="AFT96"/>
      <c r="AFU96"/>
      <c r="AFV96"/>
      <c r="AFW96"/>
      <c r="AFX96"/>
      <c r="AFY96"/>
      <c r="AFZ96"/>
      <c r="AGA96"/>
      <c r="AGB96"/>
      <c r="AGC96"/>
      <c r="AGD96"/>
      <c r="AGE96"/>
      <c r="AGF96"/>
      <c r="AGG96"/>
      <c r="AGH96"/>
      <c r="AGI96"/>
      <c r="AGJ96"/>
      <c r="AGK96"/>
      <c r="AGL96"/>
      <c r="AGM96"/>
      <c r="AGN96"/>
      <c r="AGO96"/>
      <c r="AGP96"/>
      <c r="AGQ96"/>
      <c r="AGR96"/>
      <c r="AGS96"/>
      <c r="AGT96"/>
      <c r="AGU96"/>
      <c r="AGV96"/>
      <c r="AGW96"/>
      <c r="AGX96"/>
      <c r="AGY96"/>
      <c r="AGZ96"/>
      <c r="AHA96"/>
      <c r="AHB96"/>
      <c r="AHC96"/>
      <c r="AHD96"/>
      <c r="AHE96"/>
      <c r="AHF96"/>
      <c r="AHG96"/>
      <c r="AHH96"/>
      <c r="AHI96"/>
      <c r="AHJ96"/>
      <c r="AHK96"/>
      <c r="AHL96"/>
      <c r="AHM96"/>
      <c r="AHN96"/>
      <c r="AHO96"/>
      <c r="AHP96"/>
      <c r="AHQ96"/>
      <c r="AHR96"/>
      <c r="AHS96"/>
      <c r="AHT96"/>
      <c r="AHU96"/>
      <c r="AHV96"/>
      <c r="AHW96"/>
      <c r="AHX96"/>
      <c r="AHY96"/>
      <c r="AHZ96"/>
      <c r="AIA96"/>
      <c r="AIB96"/>
      <c r="AIC96"/>
      <c r="AID96"/>
      <c r="AIE96"/>
      <c r="AIF96"/>
      <c r="AIG96"/>
      <c r="AIH96"/>
      <c r="AII96"/>
      <c r="AIJ96"/>
      <c r="AIK96"/>
      <c r="AIL96"/>
      <c r="AIM96"/>
      <c r="AIN96"/>
      <c r="AIO96"/>
      <c r="AIP96"/>
      <c r="AIQ96"/>
      <c r="AIR96"/>
      <c r="AIS96"/>
      <c r="AIT96"/>
      <c r="AIU96"/>
      <c r="AIV96"/>
      <c r="AIW96"/>
      <c r="AIX96"/>
      <c r="AIY96"/>
      <c r="AIZ96"/>
      <c r="AJA96"/>
      <c r="AJB96"/>
      <c r="AJC96"/>
      <c r="AJD96"/>
      <c r="AJE96"/>
      <c r="AJF96"/>
      <c r="AJG96"/>
      <c r="AJH96"/>
      <c r="AJI96"/>
      <c r="AJJ96"/>
      <c r="AJK96"/>
      <c r="AJL96"/>
      <c r="AJM96"/>
      <c r="AJN96"/>
      <c r="AJO96"/>
      <c r="AJP96"/>
      <c r="AJQ96"/>
      <c r="AJR96"/>
      <c r="AJS96"/>
      <c r="AJT96"/>
      <c r="AJU96"/>
      <c r="AJV96"/>
      <c r="AJW96"/>
      <c r="AJX96"/>
      <c r="AJY96"/>
      <c r="AJZ96"/>
      <c r="AKA96"/>
      <c r="AKB96"/>
      <c r="AKC96"/>
      <c r="AKD96"/>
      <c r="AKE96"/>
      <c r="AKF96"/>
      <c r="AKG96"/>
      <c r="AKH96"/>
      <c r="AKI96"/>
      <c r="AKJ96"/>
      <c r="AKK96"/>
      <c r="AKL96"/>
      <c r="AKM96"/>
      <c r="AKN96"/>
      <c r="AKO96"/>
      <c r="AKP96"/>
      <c r="AKQ96"/>
      <c r="AKR96"/>
      <c r="AKS96"/>
      <c r="AKT96"/>
      <c r="AKU96"/>
      <c r="AKV96"/>
      <c r="AKW96"/>
      <c r="AKX96"/>
      <c r="AKY96"/>
      <c r="AKZ96"/>
      <c r="ALA96"/>
      <c r="ALB96"/>
      <c r="ALC96"/>
      <c r="ALD96"/>
      <c r="ALE96"/>
      <c r="ALF96"/>
      <c r="ALG96"/>
      <c r="ALH96"/>
      <c r="ALI96"/>
      <c r="ALJ96"/>
      <c r="ALK96"/>
      <c r="ALL96"/>
      <c r="ALM96"/>
      <c r="ALN96"/>
      <c r="ALO96"/>
      <c r="ALP96"/>
      <c r="ALQ96"/>
      <c r="ALR96"/>
      <c r="ALS96"/>
      <c r="ALT96"/>
      <c r="ALU96"/>
      <c r="ALV96"/>
      <c r="ALW96"/>
      <c r="ALX96"/>
      <c r="ALY96"/>
      <c r="ALZ96"/>
      <c r="AMA96"/>
      <c r="AMB96"/>
      <c r="AMC96"/>
      <c r="AMD96"/>
      <c r="AME96"/>
      <c r="AMF96"/>
      <c r="AMG96"/>
      <c r="AMH96"/>
      <c r="AMI96"/>
      <c r="AMJ96"/>
    </row>
    <row r="97" spans="1:1024" ht="15.7" customHeight="1" x14ac:dyDescent="0.45">
      <c r="A97" s="97" t="s">
        <v>695</v>
      </c>
      <c r="B97" s="97"/>
      <c r="C97" s="97"/>
      <c r="D97" s="97"/>
      <c r="E97" s="97"/>
      <c r="F97" s="49">
        <f>F96/12</f>
        <v>1359.344597222223</v>
      </c>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c r="ADV97"/>
      <c r="ADW97"/>
      <c r="ADX97"/>
      <c r="ADY97"/>
      <c r="ADZ97"/>
      <c r="AEA97"/>
      <c r="AEB97"/>
      <c r="AEC97"/>
      <c r="AED97"/>
      <c r="AEE97"/>
      <c r="AEF97"/>
      <c r="AEG97"/>
      <c r="AEH97"/>
      <c r="AEI97"/>
      <c r="AEJ97"/>
      <c r="AEK97"/>
      <c r="AEL97"/>
      <c r="AEM97"/>
      <c r="AEN97"/>
      <c r="AEO97"/>
      <c r="AEP97"/>
      <c r="AEQ97"/>
      <c r="AER97"/>
      <c r="AES97"/>
      <c r="AET97"/>
      <c r="AEU97"/>
      <c r="AEV97"/>
      <c r="AEW97"/>
      <c r="AEX97"/>
      <c r="AEY97"/>
      <c r="AEZ97"/>
      <c r="AFA97"/>
      <c r="AFB97"/>
      <c r="AFC97"/>
      <c r="AFD97"/>
      <c r="AFE97"/>
      <c r="AFF97"/>
      <c r="AFG97"/>
      <c r="AFH97"/>
      <c r="AFI97"/>
      <c r="AFJ97"/>
      <c r="AFK97"/>
      <c r="AFL97"/>
      <c r="AFM97"/>
      <c r="AFN97"/>
      <c r="AFO97"/>
      <c r="AFP97"/>
      <c r="AFQ97"/>
      <c r="AFR97"/>
      <c r="AFS97"/>
      <c r="AFT97"/>
      <c r="AFU97"/>
      <c r="AFV97"/>
      <c r="AFW97"/>
      <c r="AFX97"/>
      <c r="AFY97"/>
      <c r="AFZ97"/>
      <c r="AGA97"/>
      <c r="AGB97"/>
      <c r="AGC97"/>
      <c r="AGD97"/>
      <c r="AGE97"/>
      <c r="AGF97"/>
      <c r="AGG97"/>
      <c r="AGH97"/>
      <c r="AGI97"/>
      <c r="AGJ97"/>
      <c r="AGK97"/>
      <c r="AGL97"/>
      <c r="AGM97"/>
      <c r="AGN97"/>
      <c r="AGO97"/>
      <c r="AGP97"/>
      <c r="AGQ97"/>
      <c r="AGR97"/>
      <c r="AGS97"/>
      <c r="AGT97"/>
      <c r="AGU97"/>
      <c r="AGV97"/>
      <c r="AGW97"/>
      <c r="AGX97"/>
      <c r="AGY97"/>
      <c r="AGZ97"/>
      <c r="AHA97"/>
      <c r="AHB97"/>
      <c r="AHC97"/>
      <c r="AHD97"/>
      <c r="AHE97"/>
      <c r="AHF97"/>
      <c r="AHG97"/>
      <c r="AHH97"/>
      <c r="AHI97"/>
      <c r="AHJ97"/>
      <c r="AHK97"/>
      <c r="AHL97"/>
      <c r="AHM97"/>
      <c r="AHN97"/>
      <c r="AHO97"/>
      <c r="AHP97"/>
      <c r="AHQ97"/>
      <c r="AHR97"/>
      <c r="AHS97"/>
      <c r="AHT97"/>
      <c r="AHU97"/>
      <c r="AHV97"/>
      <c r="AHW97"/>
      <c r="AHX97"/>
      <c r="AHY97"/>
      <c r="AHZ97"/>
      <c r="AIA97"/>
      <c r="AIB97"/>
      <c r="AIC97"/>
      <c r="AID97"/>
      <c r="AIE97"/>
      <c r="AIF97"/>
      <c r="AIG97"/>
      <c r="AIH97"/>
      <c r="AII97"/>
      <c r="AIJ97"/>
      <c r="AIK97"/>
      <c r="AIL97"/>
      <c r="AIM97"/>
      <c r="AIN97"/>
      <c r="AIO97"/>
      <c r="AIP97"/>
      <c r="AIQ97"/>
      <c r="AIR97"/>
      <c r="AIS97"/>
      <c r="AIT97"/>
      <c r="AIU97"/>
      <c r="AIV97"/>
      <c r="AIW97"/>
      <c r="AIX97"/>
      <c r="AIY97"/>
      <c r="AIZ97"/>
      <c r="AJA97"/>
      <c r="AJB97"/>
      <c r="AJC97"/>
      <c r="AJD97"/>
      <c r="AJE97"/>
      <c r="AJF97"/>
      <c r="AJG97"/>
      <c r="AJH97"/>
      <c r="AJI97"/>
      <c r="AJJ97"/>
      <c r="AJK97"/>
      <c r="AJL97"/>
      <c r="AJM97"/>
      <c r="AJN97"/>
      <c r="AJO97"/>
      <c r="AJP97"/>
      <c r="AJQ97"/>
      <c r="AJR97"/>
      <c r="AJS97"/>
      <c r="AJT97"/>
      <c r="AJU97"/>
      <c r="AJV97"/>
      <c r="AJW97"/>
      <c r="AJX97"/>
      <c r="AJY97"/>
      <c r="AJZ97"/>
      <c r="AKA97"/>
      <c r="AKB97"/>
      <c r="AKC97"/>
      <c r="AKD97"/>
      <c r="AKE97"/>
      <c r="AKF97"/>
      <c r="AKG97"/>
      <c r="AKH97"/>
      <c r="AKI97"/>
      <c r="AKJ97"/>
      <c r="AKK97"/>
      <c r="AKL97"/>
      <c r="AKM97"/>
      <c r="AKN97"/>
      <c r="AKO97"/>
      <c r="AKP97"/>
      <c r="AKQ97"/>
      <c r="AKR97"/>
      <c r="AKS97"/>
      <c r="AKT97"/>
      <c r="AKU97"/>
      <c r="AKV97"/>
      <c r="AKW97"/>
      <c r="AKX97"/>
      <c r="AKY97"/>
      <c r="AKZ97"/>
      <c r="ALA97"/>
      <c r="ALB97"/>
      <c r="ALC97"/>
      <c r="ALD97"/>
      <c r="ALE97"/>
      <c r="ALF97"/>
      <c r="ALG97"/>
      <c r="ALH97"/>
      <c r="ALI97"/>
      <c r="ALJ97"/>
      <c r="ALK97"/>
      <c r="ALL97"/>
      <c r="ALM97"/>
      <c r="ALN97"/>
      <c r="ALO97"/>
      <c r="ALP97"/>
      <c r="ALQ97"/>
      <c r="ALR97"/>
      <c r="ALS97"/>
      <c r="ALT97"/>
      <c r="ALU97"/>
      <c r="ALV97"/>
      <c r="ALW97"/>
      <c r="ALX97"/>
      <c r="ALY97"/>
      <c r="ALZ97"/>
      <c r="AMA97"/>
      <c r="AMB97"/>
      <c r="AMC97"/>
      <c r="AMD97"/>
      <c r="AME97"/>
      <c r="AMF97"/>
      <c r="AMG97"/>
      <c r="AMH97"/>
      <c r="AMI97"/>
      <c r="AMJ97"/>
    </row>
    <row r="98" spans="1:1024" ht="15.7" customHeight="1" x14ac:dyDescent="0.45">
      <c r="A98" s="85" t="s">
        <v>696</v>
      </c>
      <c r="B98" s="85"/>
      <c r="C98" s="85"/>
      <c r="D98" s="85"/>
      <c r="E98" s="85"/>
      <c r="F98" s="70">
        <f>F97/Postos!C8</f>
        <v>194.19208531746042</v>
      </c>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IW98"/>
      <c r="IX98"/>
      <c r="IY98"/>
      <c r="IZ98"/>
      <c r="JA98"/>
      <c r="JB98"/>
      <c r="JC98"/>
      <c r="JD98"/>
      <c r="JE98"/>
      <c r="JF98"/>
      <c r="JG98"/>
      <c r="JH98"/>
      <c r="JI98"/>
      <c r="JJ98"/>
      <c r="JK98"/>
      <c r="JL98"/>
      <c r="JM98"/>
      <c r="JN98"/>
      <c r="JO98"/>
      <c r="JP98"/>
      <c r="JQ98"/>
      <c r="JR98"/>
      <c r="JS98"/>
      <c r="JT98"/>
      <c r="JU98"/>
      <c r="JV98"/>
      <c r="JW98"/>
      <c r="JX98"/>
      <c r="JY98"/>
      <c r="JZ98"/>
      <c r="KA98"/>
      <c r="KB98"/>
      <c r="KC98"/>
      <c r="KD98"/>
      <c r="KE98"/>
      <c r="KF98"/>
      <c r="KG98"/>
      <c r="KH98"/>
      <c r="KI98"/>
      <c r="KJ98"/>
      <c r="KK98"/>
      <c r="KL98"/>
      <c r="KM98"/>
      <c r="KN98"/>
      <c r="KO98"/>
      <c r="KP98"/>
      <c r="KQ98"/>
      <c r="KR98"/>
      <c r="KS98"/>
      <c r="KT98"/>
      <c r="KU98"/>
      <c r="KV98"/>
      <c r="KW98"/>
      <c r="KX98"/>
      <c r="KY98"/>
      <c r="KZ98"/>
      <c r="LA98"/>
      <c r="LB98"/>
      <c r="LC98"/>
      <c r="LD98"/>
      <c r="LE98"/>
      <c r="LF98"/>
      <c r="LG98"/>
      <c r="LH98"/>
      <c r="LI98"/>
      <c r="LJ98"/>
      <c r="LK98"/>
      <c r="LL98"/>
      <c r="LM98"/>
      <c r="LN98"/>
      <c r="LO98"/>
      <c r="LP98"/>
      <c r="LQ98"/>
      <c r="LR98"/>
      <c r="LS98"/>
      <c r="LT98"/>
      <c r="LU98"/>
      <c r="LV98"/>
      <c r="LW98"/>
      <c r="LX98"/>
      <c r="LY98"/>
      <c r="LZ98"/>
      <c r="MA98"/>
      <c r="MB98"/>
      <c r="MC98"/>
      <c r="MD98"/>
      <c r="ME98"/>
      <c r="MF98"/>
      <c r="MG98"/>
      <c r="MH98"/>
      <c r="MI98"/>
      <c r="MJ98"/>
      <c r="MK98"/>
      <c r="ML98"/>
      <c r="MM98"/>
      <c r="MN98"/>
      <c r="MO98"/>
      <c r="MP98"/>
      <c r="MQ98"/>
      <c r="MR98"/>
      <c r="MS98"/>
      <c r="MT98"/>
      <c r="MU98"/>
      <c r="MV98"/>
      <c r="MW98"/>
      <c r="MX98"/>
      <c r="MY98"/>
      <c r="MZ98"/>
      <c r="NA98"/>
      <c r="NB98"/>
      <c r="NC98"/>
      <c r="ND98"/>
      <c r="NE98"/>
      <c r="NF98"/>
      <c r="NG98"/>
      <c r="NH98"/>
      <c r="NI98"/>
      <c r="NJ98"/>
      <c r="NK98"/>
      <c r="NL98"/>
      <c r="NM98"/>
      <c r="NN98"/>
      <c r="NO98"/>
      <c r="NP98"/>
      <c r="NQ98"/>
      <c r="NR98"/>
      <c r="NS98"/>
      <c r="NT98"/>
      <c r="NU98"/>
      <c r="NV98"/>
      <c r="NW98"/>
      <c r="NX98"/>
      <c r="NY98"/>
      <c r="NZ98"/>
      <c r="OA98"/>
      <c r="OB98"/>
      <c r="OC98"/>
      <c r="OD98"/>
      <c r="OE98"/>
      <c r="OF98"/>
      <c r="OG98"/>
      <c r="OH98"/>
      <c r="OI98"/>
      <c r="OJ98"/>
      <c r="OK98"/>
      <c r="OL98"/>
      <c r="OM98"/>
      <c r="ON98"/>
      <c r="OO98"/>
      <c r="OP98"/>
      <c r="OQ98"/>
      <c r="OR98"/>
      <c r="OS98"/>
      <c r="OT98"/>
      <c r="OU98"/>
      <c r="OV98"/>
      <c r="OW98"/>
      <c r="OX98"/>
      <c r="OY98"/>
      <c r="OZ98"/>
      <c r="PA98"/>
      <c r="PB98"/>
      <c r="PC98"/>
      <c r="PD98"/>
      <c r="PE98"/>
      <c r="PF98"/>
      <c r="PG98"/>
      <c r="PH98"/>
      <c r="PI98"/>
      <c r="PJ98"/>
      <c r="PK98"/>
      <c r="PL98"/>
      <c r="PM98"/>
      <c r="PN98"/>
      <c r="PO98"/>
      <c r="PP98"/>
      <c r="PQ98"/>
      <c r="PR98"/>
      <c r="PS98"/>
      <c r="PT98"/>
      <c r="PU98"/>
      <c r="PV98"/>
      <c r="PW98"/>
      <c r="PX98"/>
      <c r="PY98"/>
      <c r="PZ98"/>
      <c r="QA98"/>
      <c r="QB98"/>
      <c r="QC98"/>
      <c r="QD98"/>
      <c r="QE98"/>
      <c r="QF98"/>
      <c r="QG98"/>
      <c r="QH98"/>
      <c r="QI98"/>
      <c r="QJ98"/>
      <c r="QK98"/>
      <c r="QL98"/>
      <c r="QM98"/>
      <c r="QN98"/>
      <c r="QO98"/>
      <c r="QP98"/>
      <c r="QQ98"/>
      <c r="QR98"/>
      <c r="QS98"/>
      <c r="QT98"/>
      <c r="QU98"/>
      <c r="QV98"/>
      <c r="QW98"/>
      <c r="QX98"/>
      <c r="QY98"/>
      <c r="QZ98"/>
      <c r="RA98"/>
      <c r="RB98"/>
      <c r="RC98"/>
      <c r="RD98"/>
      <c r="RE98"/>
      <c r="RF98"/>
      <c r="RG98"/>
      <c r="RH98"/>
      <c r="RI98"/>
      <c r="RJ98"/>
      <c r="RK98"/>
      <c r="RL98"/>
      <c r="RM98"/>
      <c r="RN98"/>
      <c r="RO98"/>
      <c r="RP98"/>
      <c r="RQ98"/>
      <c r="RR98"/>
      <c r="RS98"/>
      <c r="RT98"/>
      <c r="RU98"/>
      <c r="RV98"/>
      <c r="RW98"/>
      <c r="RX98"/>
      <c r="RY98"/>
      <c r="RZ98"/>
      <c r="SA98"/>
      <c r="SB98"/>
      <c r="SC98"/>
      <c r="SD98"/>
      <c r="SE98"/>
      <c r="SF98"/>
      <c r="SG98"/>
      <c r="SH98"/>
      <c r="SI98"/>
      <c r="SJ98"/>
      <c r="SK98"/>
      <c r="SL98"/>
      <c r="SM98"/>
      <c r="SN98"/>
      <c r="SO98"/>
      <c r="SP98"/>
      <c r="SQ98"/>
      <c r="SR98"/>
      <c r="SS98"/>
      <c r="ST98"/>
      <c r="SU98"/>
      <c r="SV98"/>
      <c r="SW98"/>
      <c r="SX98"/>
      <c r="SY98"/>
      <c r="SZ98"/>
      <c r="TA98"/>
      <c r="TB98"/>
      <c r="TC98"/>
      <c r="TD98"/>
      <c r="TE98"/>
      <c r="TF98"/>
      <c r="TG98"/>
      <c r="TH98"/>
      <c r="TI98"/>
      <c r="TJ98"/>
      <c r="TK98"/>
      <c r="TL98"/>
      <c r="TM98"/>
      <c r="TN98"/>
      <c r="TO98"/>
      <c r="TP98"/>
      <c r="TQ98"/>
      <c r="TR98"/>
      <c r="TS98"/>
      <c r="TT98"/>
      <c r="TU98"/>
      <c r="TV98"/>
      <c r="TW98"/>
      <c r="TX98"/>
      <c r="TY98"/>
      <c r="TZ98"/>
      <c r="UA98"/>
      <c r="UB98"/>
      <c r="UC98"/>
      <c r="UD98"/>
      <c r="UE98"/>
      <c r="UF98"/>
      <c r="UG98"/>
      <c r="UH98"/>
      <c r="UI98"/>
      <c r="UJ98"/>
      <c r="UK98"/>
      <c r="UL98"/>
      <c r="UM98"/>
      <c r="UN98"/>
      <c r="UO98"/>
      <c r="UP98"/>
      <c r="UQ98"/>
      <c r="UR98"/>
      <c r="US98"/>
      <c r="UT98"/>
      <c r="UU98"/>
      <c r="UV98"/>
      <c r="UW98"/>
      <c r="UX98"/>
      <c r="UY98"/>
      <c r="UZ98"/>
      <c r="VA98"/>
      <c r="VB98"/>
      <c r="VC98"/>
      <c r="VD98"/>
      <c r="VE98"/>
      <c r="VF98"/>
      <c r="VG98"/>
      <c r="VH98"/>
      <c r="VI98"/>
      <c r="VJ98"/>
      <c r="VK98"/>
      <c r="VL98"/>
      <c r="VM98"/>
      <c r="VN98"/>
      <c r="VO98"/>
      <c r="VP98"/>
      <c r="VQ98"/>
      <c r="VR98"/>
      <c r="VS98"/>
      <c r="VT98"/>
      <c r="VU98"/>
      <c r="VV98"/>
      <c r="VW98"/>
      <c r="VX98"/>
      <c r="VY98"/>
      <c r="VZ98"/>
      <c r="WA98"/>
      <c r="WB98"/>
      <c r="WC98"/>
      <c r="WD98"/>
      <c r="WE98"/>
      <c r="WF98"/>
      <c r="WG98"/>
      <c r="WH98"/>
      <c r="WI98"/>
      <c r="WJ98"/>
      <c r="WK98"/>
      <c r="WL98"/>
      <c r="WM98"/>
      <c r="WN98"/>
      <c r="WO98"/>
      <c r="WP98"/>
      <c r="WQ98"/>
      <c r="WR98"/>
      <c r="WS98"/>
      <c r="WT98"/>
      <c r="WU98"/>
      <c r="WV98"/>
      <c r="WW98"/>
      <c r="WX98"/>
      <c r="WY98"/>
      <c r="WZ98"/>
      <c r="XA98"/>
      <c r="XB98"/>
      <c r="XC98"/>
      <c r="XD98"/>
      <c r="XE98"/>
      <c r="XF98"/>
      <c r="XG98"/>
      <c r="XH98"/>
      <c r="XI98"/>
      <c r="XJ98"/>
      <c r="XK98"/>
      <c r="XL98"/>
      <c r="XM98"/>
      <c r="XN98"/>
      <c r="XO98"/>
      <c r="XP98"/>
      <c r="XQ98"/>
      <c r="XR98"/>
      <c r="XS98"/>
      <c r="XT98"/>
      <c r="XU98"/>
      <c r="XV98"/>
      <c r="XW98"/>
      <c r="XX98"/>
      <c r="XY98"/>
      <c r="XZ98"/>
      <c r="YA98"/>
      <c r="YB98"/>
      <c r="YC98"/>
      <c r="YD98"/>
      <c r="YE98"/>
      <c r="YF98"/>
      <c r="YG98"/>
      <c r="YH98"/>
      <c r="YI98"/>
      <c r="YJ98"/>
      <c r="YK98"/>
      <c r="YL98"/>
      <c r="YM98"/>
      <c r="YN98"/>
      <c r="YO98"/>
      <c r="YP98"/>
      <c r="YQ98"/>
      <c r="YR98"/>
      <c r="YS98"/>
      <c r="YT98"/>
      <c r="YU98"/>
      <c r="YV98"/>
      <c r="YW98"/>
      <c r="YX98"/>
      <c r="YY98"/>
      <c r="YZ98"/>
      <c r="ZA98"/>
      <c r="ZB98"/>
      <c r="ZC98"/>
      <c r="ZD98"/>
      <c r="ZE98"/>
      <c r="ZF98"/>
      <c r="ZG98"/>
      <c r="ZH98"/>
      <c r="ZI98"/>
      <c r="ZJ98"/>
      <c r="ZK98"/>
      <c r="ZL98"/>
      <c r="ZM98"/>
      <c r="ZN98"/>
      <c r="ZO98"/>
      <c r="ZP98"/>
      <c r="ZQ98"/>
      <c r="ZR98"/>
      <c r="ZS98"/>
      <c r="ZT98"/>
      <c r="ZU98"/>
      <c r="ZV98"/>
      <c r="ZW98"/>
      <c r="ZX98"/>
      <c r="ZY98"/>
      <c r="ZZ98"/>
      <c r="AAA98"/>
      <c r="AAB98"/>
      <c r="AAC98"/>
      <c r="AAD98"/>
      <c r="AAE98"/>
      <c r="AAF98"/>
      <c r="AAG98"/>
      <c r="AAH98"/>
      <c r="AAI98"/>
      <c r="AAJ98"/>
      <c r="AAK98"/>
      <c r="AAL98"/>
      <c r="AAM98"/>
      <c r="AAN98"/>
      <c r="AAO98"/>
      <c r="AAP98"/>
      <c r="AAQ98"/>
      <c r="AAR98"/>
      <c r="AAS98"/>
      <c r="AAT98"/>
      <c r="AAU98"/>
      <c r="AAV98"/>
      <c r="AAW98"/>
      <c r="AAX98"/>
      <c r="AAY98"/>
      <c r="AAZ98"/>
      <c r="ABA98"/>
      <c r="ABB98"/>
      <c r="ABC98"/>
      <c r="ABD98"/>
      <c r="ABE98"/>
      <c r="ABF98"/>
      <c r="ABG98"/>
      <c r="ABH98"/>
      <c r="ABI98"/>
      <c r="ABJ98"/>
      <c r="ABK98"/>
      <c r="ABL98"/>
      <c r="ABM98"/>
      <c r="ABN98"/>
      <c r="ABO98"/>
      <c r="ABP98"/>
      <c r="ABQ98"/>
      <c r="ABR98"/>
      <c r="ABS98"/>
      <c r="ABT98"/>
      <c r="ABU98"/>
      <c r="ABV98"/>
      <c r="ABW98"/>
      <c r="ABX98"/>
      <c r="ABY98"/>
      <c r="ABZ98"/>
      <c r="ACA98"/>
      <c r="ACB98"/>
      <c r="ACC98"/>
      <c r="ACD98"/>
      <c r="ACE98"/>
      <c r="ACF98"/>
      <c r="ACG98"/>
      <c r="ACH98"/>
      <c r="ACI98"/>
      <c r="ACJ98"/>
      <c r="ACK98"/>
      <c r="ACL98"/>
      <c r="ACM98"/>
      <c r="ACN98"/>
      <c r="ACO98"/>
      <c r="ACP98"/>
      <c r="ACQ98"/>
      <c r="ACR98"/>
      <c r="ACS98"/>
      <c r="ACT98"/>
      <c r="ACU98"/>
      <c r="ACV98"/>
      <c r="ACW98"/>
      <c r="ACX98"/>
      <c r="ACY98"/>
      <c r="ACZ98"/>
      <c r="ADA98"/>
      <c r="ADB98"/>
      <c r="ADC98"/>
      <c r="ADD98"/>
      <c r="ADE98"/>
      <c r="ADF98"/>
      <c r="ADG98"/>
      <c r="ADH98"/>
      <c r="ADI98"/>
      <c r="ADJ98"/>
      <c r="ADK98"/>
      <c r="ADL98"/>
      <c r="ADM98"/>
      <c r="ADN98"/>
      <c r="ADO98"/>
      <c r="ADP98"/>
      <c r="ADQ98"/>
      <c r="ADR98"/>
      <c r="ADS98"/>
      <c r="ADT98"/>
      <c r="ADU98"/>
      <c r="ADV98"/>
      <c r="ADW98"/>
      <c r="ADX98"/>
      <c r="ADY98"/>
      <c r="ADZ98"/>
      <c r="AEA98"/>
      <c r="AEB98"/>
      <c r="AEC98"/>
      <c r="AED98"/>
      <c r="AEE98"/>
      <c r="AEF98"/>
      <c r="AEG98"/>
      <c r="AEH98"/>
      <c r="AEI98"/>
      <c r="AEJ98"/>
      <c r="AEK98"/>
      <c r="AEL98"/>
      <c r="AEM98"/>
      <c r="AEN98"/>
      <c r="AEO98"/>
      <c r="AEP98"/>
      <c r="AEQ98"/>
      <c r="AER98"/>
      <c r="AES98"/>
      <c r="AET98"/>
      <c r="AEU98"/>
      <c r="AEV98"/>
      <c r="AEW98"/>
      <c r="AEX98"/>
      <c r="AEY98"/>
      <c r="AEZ98"/>
      <c r="AFA98"/>
      <c r="AFB98"/>
      <c r="AFC98"/>
      <c r="AFD98"/>
      <c r="AFE98"/>
      <c r="AFF98"/>
      <c r="AFG98"/>
      <c r="AFH98"/>
      <c r="AFI98"/>
      <c r="AFJ98"/>
      <c r="AFK98"/>
      <c r="AFL98"/>
      <c r="AFM98"/>
      <c r="AFN98"/>
      <c r="AFO98"/>
      <c r="AFP98"/>
      <c r="AFQ98"/>
      <c r="AFR98"/>
      <c r="AFS98"/>
      <c r="AFT98"/>
      <c r="AFU98"/>
      <c r="AFV98"/>
      <c r="AFW98"/>
      <c r="AFX98"/>
      <c r="AFY98"/>
      <c r="AFZ98"/>
      <c r="AGA98"/>
      <c r="AGB98"/>
      <c r="AGC98"/>
      <c r="AGD98"/>
      <c r="AGE98"/>
      <c r="AGF98"/>
      <c r="AGG98"/>
      <c r="AGH98"/>
      <c r="AGI98"/>
      <c r="AGJ98"/>
      <c r="AGK98"/>
      <c r="AGL98"/>
      <c r="AGM98"/>
      <c r="AGN98"/>
      <c r="AGO98"/>
      <c r="AGP98"/>
      <c r="AGQ98"/>
      <c r="AGR98"/>
      <c r="AGS98"/>
      <c r="AGT98"/>
      <c r="AGU98"/>
      <c r="AGV98"/>
      <c r="AGW98"/>
      <c r="AGX98"/>
      <c r="AGY98"/>
      <c r="AGZ98"/>
      <c r="AHA98"/>
      <c r="AHB98"/>
      <c r="AHC98"/>
      <c r="AHD98"/>
      <c r="AHE98"/>
      <c r="AHF98"/>
      <c r="AHG98"/>
      <c r="AHH98"/>
      <c r="AHI98"/>
      <c r="AHJ98"/>
      <c r="AHK98"/>
      <c r="AHL98"/>
      <c r="AHM98"/>
      <c r="AHN98"/>
      <c r="AHO98"/>
      <c r="AHP98"/>
      <c r="AHQ98"/>
      <c r="AHR98"/>
      <c r="AHS98"/>
      <c r="AHT98"/>
      <c r="AHU98"/>
      <c r="AHV98"/>
      <c r="AHW98"/>
      <c r="AHX98"/>
      <c r="AHY98"/>
      <c r="AHZ98"/>
      <c r="AIA98"/>
      <c r="AIB98"/>
      <c r="AIC98"/>
      <c r="AID98"/>
      <c r="AIE98"/>
      <c r="AIF98"/>
      <c r="AIG98"/>
      <c r="AIH98"/>
      <c r="AII98"/>
      <c r="AIJ98"/>
      <c r="AIK98"/>
      <c r="AIL98"/>
      <c r="AIM98"/>
      <c r="AIN98"/>
      <c r="AIO98"/>
      <c r="AIP98"/>
      <c r="AIQ98"/>
      <c r="AIR98"/>
      <c r="AIS98"/>
      <c r="AIT98"/>
      <c r="AIU98"/>
      <c r="AIV98"/>
      <c r="AIW98"/>
      <c r="AIX98"/>
      <c r="AIY98"/>
      <c r="AIZ98"/>
      <c r="AJA98"/>
      <c r="AJB98"/>
      <c r="AJC98"/>
      <c r="AJD98"/>
      <c r="AJE98"/>
      <c r="AJF98"/>
      <c r="AJG98"/>
      <c r="AJH98"/>
      <c r="AJI98"/>
      <c r="AJJ98"/>
      <c r="AJK98"/>
      <c r="AJL98"/>
      <c r="AJM98"/>
      <c r="AJN98"/>
      <c r="AJO98"/>
      <c r="AJP98"/>
      <c r="AJQ98"/>
      <c r="AJR98"/>
      <c r="AJS98"/>
      <c r="AJT98"/>
      <c r="AJU98"/>
      <c r="AJV98"/>
      <c r="AJW98"/>
      <c r="AJX98"/>
      <c r="AJY98"/>
      <c r="AJZ98"/>
      <c r="AKA98"/>
      <c r="AKB98"/>
      <c r="AKC98"/>
      <c r="AKD98"/>
      <c r="AKE98"/>
      <c r="AKF98"/>
      <c r="AKG98"/>
      <c r="AKH98"/>
      <c r="AKI98"/>
      <c r="AKJ98"/>
      <c r="AKK98"/>
      <c r="AKL98"/>
      <c r="AKM98"/>
      <c r="AKN98"/>
      <c r="AKO98"/>
      <c r="AKP98"/>
      <c r="AKQ98"/>
      <c r="AKR98"/>
      <c r="AKS98"/>
      <c r="AKT98"/>
      <c r="AKU98"/>
      <c r="AKV98"/>
      <c r="AKW98"/>
      <c r="AKX98"/>
      <c r="AKY98"/>
      <c r="AKZ98"/>
      <c r="ALA98"/>
      <c r="ALB98"/>
      <c r="ALC98"/>
      <c r="ALD98"/>
      <c r="ALE98"/>
      <c r="ALF98"/>
      <c r="ALG98"/>
      <c r="ALH98"/>
      <c r="ALI98"/>
      <c r="ALJ98"/>
      <c r="ALK98"/>
      <c r="ALL98"/>
      <c r="ALM98"/>
      <c r="ALN98"/>
      <c r="ALO98"/>
      <c r="ALP98"/>
      <c r="ALQ98"/>
      <c r="ALR98"/>
      <c r="ALS98"/>
      <c r="ALT98"/>
      <c r="ALU98"/>
      <c r="ALV98"/>
      <c r="ALW98"/>
      <c r="ALX98"/>
      <c r="ALY98"/>
      <c r="ALZ98"/>
      <c r="AMA98"/>
      <c r="AMB98"/>
      <c r="AMC98"/>
      <c r="AMD98"/>
      <c r="AME98"/>
      <c r="AMF98"/>
      <c r="AMG98"/>
      <c r="AMH98"/>
      <c r="AMI98"/>
      <c r="AMJ98"/>
    </row>
    <row r="99" spans="1:1024" ht="14.25" x14ac:dyDescent="0.45">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c r="ADV99"/>
      <c r="ADW99"/>
      <c r="ADX99"/>
      <c r="ADY99"/>
      <c r="ADZ99"/>
      <c r="AEA99"/>
      <c r="AEB99"/>
      <c r="AEC99"/>
      <c r="AED99"/>
      <c r="AEE99"/>
      <c r="AEF99"/>
      <c r="AEG99"/>
      <c r="AEH99"/>
      <c r="AEI99"/>
      <c r="AEJ99"/>
      <c r="AEK99"/>
      <c r="AEL99"/>
      <c r="AEM99"/>
      <c r="AEN99"/>
      <c r="AEO99"/>
      <c r="AEP99"/>
      <c r="AEQ99"/>
      <c r="AER99"/>
      <c r="AES99"/>
      <c r="AET99"/>
      <c r="AEU99"/>
      <c r="AEV99"/>
      <c r="AEW99"/>
      <c r="AEX99"/>
      <c r="AEY99"/>
      <c r="AEZ99"/>
      <c r="AFA99"/>
      <c r="AFB99"/>
      <c r="AFC99"/>
      <c r="AFD99"/>
      <c r="AFE99"/>
      <c r="AFF99"/>
      <c r="AFG99"/>
      <c r="AFH99"/>
      <c r="AFI99"/>
      <c r="AFJ99"/>
      <c r="AFK99"/>
      <c r="AFL99"/>
      <c r="AFM99"/>
      <c r="AFN99"/>
      <c r="AFO99"/>
      <c r="AFP99"/>
      <c r="AFQ99"/>
      <c r="AFR99"/>
      <c r="AFS99"/>
      <c r="AFT99"/>
      <c r="AFU99"/>
      <c r="AFV99"/>
      <c r="AFW99"/>
      <c r="AFX99"/>
      <c r="AFY99"/>
      <c r="AFZ99"/>
      <c r="AGA99"/>
      <c r="AGB99"/>
      <c r="AGC99"/>
      <c r="AGD99"/>
      <c r="AGE99"/>
      <c r="AGF99"/>
      <c r="AGG99"/>
      <c r="AGH99"/>
      <c r="AGI99"/>
      <c r="AGJ99"/>
      <c r="AGK99"/>
      <c r="AGL99"/>
      <c r="AGM99"/>
      <c r="AGN99"/>
      <c r="AGO99"/>
      <c r="AGP99"/>
      <c r="AGQ99"/>
      <c r="AGR99"/>
      <c r="AGS99"/>
      <c r="AGT99"/>
      <c r="AGU99"/>
      <c r="AGV99"/>
      <c r="AGW99"/>
      <c r="AGX99"/>
      <c r="AGY99"/>
      <c r="AGZ99"/>
      <c r="AHA99"/>
      <c r="AHB99"/>
      <c r="AHC99"/>
      <c r="AHD99"/>
      <c r="AHE99"/>
      <c r="AHF99"/>
      <c r="AHG99"/>
      <c r="AHH99"/>
      <c r="AHI99"/>
      <c r="AHJ99"/>
      <c r="AHK99"/>
      <c r="AHL99"/>
      <c r="AHM99"/>
      <c r="AHN99"/>
      <c r="AHO99"/>
      <c r="AHP99"/>
      <c r="AHQ99"/>
      <c r="AHR99"/>
      <c r="AHS99"/>
      <c r="AHT99"/>
      <c r="AHU99"/>
      <c r="AHV99"/>
      <c r="AHW99"/>
      <c r="AHX99"/>
      <c r="AHY99"/>
      <c r="AHZ99"/>
      <c r="AIA99"/>
      <c r="AIB99"/>
      <c r="AIC99"/>
      <c r="AID99"/>
      <c r="AIE99"/>
      <c r="AIF99"/>
      <c r="AIG99"/>
      <c r="AIH99"/>
      <c r="AII99"/>
      <c r="AIJ99"/>
      <c r="AIK99"/>
      <c r="AIL99"/>
      <c r="AIM99"/>
      <c r="AIN99"/>
      <c r="AIO99"/>
      <c r="AIP99"/>
      <c r="AIQ99"/>
      <c r="AIR99"/>
      <c r="AIS99"/>
      <c r="AIT99"/>
      <c r="AIU99"/>
      <c r="AIV99"/>
      <c r="AIW99"/>
      <c r="AIX99"/>
      <c r="AIY99"/>
      <c r="AIZ99"/>
      <c r="AJA99"/>
      <c r="AJB99"/>
      <c r="AJC99"/>
      <c r="AJD99"/>
      <c r="AJE99"/>
      <c r="AJF99"/>
      <c r="AJG99"/>
      <c r="AJH99"/>
      <c r="AJI99"/>
      <c r="AJJ99"/>
      <c r="AJK99"/>
      <c r="AJL99"/>
      <c r="AJM99"/>
      <c r="AJN99"/>
      <c r="AJO99"/>
      <c r="AJP99"/>
      <c r="AJQ99"/>
      <c r="AJR99"/>
      <c r="AJS99"/>
      <c r="AJT99"/>
      <c r="AJU99"/>
      <c r="AJV99"/>
      <c r="AJW99"/>
      <c r="AJX99"/>
      <c r="AJY99"/>
      <c r="AJZ99"/>
      <c r="AKA99"/>
      <c r="AKB99"/>
      <c r="AKC99"/>
      <c r="AKD99"/>
      <c r="AKE99"/>
      <c r="AKF99"/>
      <c r="AKG99"/>
      <c r="AKH99"/>
      <c r="AKI99"/>
      <c r="AKJ99"/>
      <c r="AKK99"/>
      <c r="AKL99"/>
      <c r="AKM99"/>
      <c r="AKN99"/>
      <c r="AKO99"/>
      <c r="AKP99"/>
      <c r="AKQ99"/>
      <c r="AKR99"/>
      <c r="AKS99"/>
      <c r="AKT99"/>
      <c r="AKU99"/>
      <c r="AKV99"/>
      <c r="AKW99"/>
      <c r="AKX99"/>
      <c r="AKY99"/>
      <c r="AKZ99"/>
      <c r="ALA99"/>
      <c r="ALB99"/>
      <c r="ALC99"/>
      <c r="ALD99"/>
      <c r="ALE99"/>
      <c r="ALF99"/>
      <c r="ALG99"/>
      <c r="ALH99"/>
      <c r="ALI99"/>
      <c r="ALJ99"/>
      <c r="ALK99"/>
      <c r="ALL99"/>
      <c r="ALM99"/>
      <c r="ALN99"/>
      <c r="ALO99"/>
      <c r="ALP99"/>
      <c r="ALQ99"/>
      <c r="ALR99"/>
      <c r="ALS99"/>
      <c r="ALT99"/>
      <c r="ALU99"/>
      <c r="ALV99"/>
      <c r="ALW99"/>
      <c r="ALX99"/>
      <c r="ALY99"/>
      <c r="ALZ99"/>
      <c r="AMA99"/>
      <c r="AMB99"/>
      <c r="AMC99"/>
      <c r="AMD99"/>
      <c r="AME99"/>
      <c r="AMF99"/>
      <c r="AMG99"/>
      <c r="AMH99"/>
      <c r="AMI99"/>
      <c r="AMJ99"/>
    </row>
    <row r="100" spans="1:1024" ht="15.7" customHeight="1" x14ac:dyDescent="0.45">
      <c r="A100" s="99" t="s">
        <v>697</v>
      </c>
      <c r="B100" s="99"/>
      <c r="C100" s="99"/>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IW100"/>
      <c r="IX100"/>
      <c r="IY100"/>
      <c r="IZ100"/>
      <c r="JA100"/>
      <c r="JB100"/>
      <c r="JC100"/>
      <c r="JD100"/>
      <c r="JE100"/>
      <c r="JF100"/>
      <c r="JG100"/>
      <c r="JH100"/>
      <c r="JI100"/>
      <c r="JJ100"/>
      <c r="JK100"/>
      <c r="JL100"/>
      <c r="JM100"/>
      <c r="JN100"/>
      <c r="JO100"/>
      <c r="JP100"/>
      <c r="JQ100"/>
      <c r="JR100"/>
      <c r="JS100"/>
      <c r="JT100"/>
      <c r="JU100"/>
      <c r="JV100"/>
      <c r="JW100"/>
      <c r="JX100"/>
      <c r="JY100"/>
      <c r="JZ100"/>
      <c r="KA100"/>
      <c r="KB100"/>
      <c r="KC100"/>
      <c r="KD100"/>
      <c r="KE100"/>
      <c r="KF100"/>
      <c r="KG100"/>
      <c r="KH100"/>
      <c r="KI100"/>
      <c r="KJ100"/>
      <c r="KK100"/>
      <c r="KL100"/>
      <c r="KM100"/>
      <c r="KN100"/>
      <c r="KO100"/>
      <c r="KP100"/>
      <c r="KQ100"/>
      <c r="KR100"/>
      <c r="KS100"/>
      <c r="KT100"/>
      <c r="KU100"/>
      <c r="KV100"/>
      <c r="KW100"/>
      <c r="KX100"/>
      <c r="KY100"/>
      <c r="KZ100"/>
      <c r="LA100"/>
      <c r="LB100"/>
      <c r="LC100"/>
      <c r="LD100"/>
      <c r="LE100"/>
      <c r="LF100"/>
      <c r="LG100"/>
      <c r="LH100"/>
      <c r="LI100"/>
      <c r="LJ100"/>
      <c r="LK100"/>
      <c r="LL100"/>
      <c r="LM100"/>
      <c r="LN100"/>
      <c r="LO100"/>
      <c r="LP100"/>
      <c r="LQ100"/>
      <c r="LR100"/>
      <c r="LS100"/>
      <c r="LT100"/>
      <c r="LU100"/>
      <c r="LV100"/>
      <c r="LW100"/>
      <c r="LX100"/>
      <c r="LY100"/>
      <c r="LZ100"/>
      <c r="MA100"/>
      <c r="MB100"/>
      <c r="MC100"/>
      <c r="MD100"/>
      <c r="ME100"/>
      <c r="MF100"/>
      <c r="MG100"/>
      <c r="MH100"/>
      <c r="MI100"/>
      <c r="MJ100"/>
      <c r="MK100"/>
      <c r="ML100"/>
      <c r="MM100"/>
      <c r="MN100"/>
      <c r="MO100"/>
      <c r="MP100"/>
      <c r="MQ100"/>
      <c r="MR100"/>
      <c r="MS100"/>
      <c r="MT100"/>
      <c r="MU100"/>
      <c r="MV100"/>
      <c r="MW100"/>
      <c r="MX100"/>
      <c r="MY100"/>
      <c r="MZ100"/>
      <c r="NA100"/>
      <c r="NB100"/>
      <c r="NC100"/>
      <c r="ND100"/>
      <c r="NE100"/>
      <c r="NF100"/>
      <c r="NG100"/>
      <c r="NH100"/>
      <c r="NI100"/>
      <c r="NJ100"/>
      <c r="NK100"/>
      <c r="NL100"/>
      <c r="NM100"/>
      <c r="NN100"/>
      <c r="NO100"/>
      <c r="NP100"/>
      <c r="NQ100"/>
      <c r="NR100"/>
      <c r="NS100"/>
      <c r="NT100"/>
      <c r="NU100"/>
      <c r="NV100"/>
      <c r="NW100"/>
      <c r="NX100"/>
      <c r="NY100"/>
      <c r="NZ100"/>
      <c r="OA100"/>
      <c r="OB100"/>
      <c r="OC100"/>
      <c r="OD100"/>
      <c r="OE100"/>
      <c r="OF100"/>
      <c r="OG100"/>
      <c r="OH100"/>
      <c r="OI100"/>
      <c r="OJ100"/>
      <c r="OK100"/>
      <c r="OL100"/>
      <c r="OM100"/>
      <c r="ON100"/>
      <c r="OO100"/>
      <c r="OP100"/>
      <c r="OQ100"/>
      <c r="OR100"/>
      <c r="OS100"/>
      <c r="OT100"/>
      <c r="OU100"/>
      <c r="OV100"/>
      <c r="OW100"/>
      <c r="OX100"/>
      <c r="OY100"/>
      <c r="OZ100"/>
      <c r="PA100"/>
      <c r="PB100"/>
      <c r="PC100"/>
      <c r="PD100"/>
      <c r="PE100"/>
      <c r="PF100"/>
      <c r="PG100"/>
      <c r="PH100"/>
      <c r="PI100"/>
      <c r="PJ100"/>
      <c r="PK100"/>
      <c r="PL100"/>
      <c r="PM100"/>
      <c r="PN100"/>
      <c r="PO100"/>
      <c r="PP100"/>
      <c r="PQ100"/>
      <c r="PR100"/>
      <c r="PS100"/>
      <c r="PT100"/>
      <c r="PU100"/>
      <c r="PV100"/>
      <c r="PW100"/>
      <c r="PX100"/>
      <c r="PY100"/>
      <c r="PZ100"/>
      <c r="QA100"/>
      <c r="QB100"/>
      <c r="QC100"/>
      <c r="QD100"/>
      <c r="QE100"/>
      <c r="QF100"/>
      <c r="QG100"/>
      <c r="QH100"/>
      <c r="QI100"/>
      <c r="QJ100"/>
      <c r="QK100"/>
      <c r="QL100"/>
      <c r="QM100"/>
      <c r="QN100"/>
      <c r="QO100"/>
      <c r="QP100"/>
      <c r="QQ100"/>
      <c r="QR100"/>
      <c r="QS100"/>
      <c r="QT100"/>
      <c r="QU100"/>
      <c r="QV100"/>
      <c r="QW100"/>
      <c r="QX100"/>
      <c r="QY100"/>
      <c r="QZ100"/>
      <c r="RA100"/>
      <c r="RB100"/>
      <c r="RC100"/>
      <c r="RD100"/>
      <c r="RE100"/>
      <c r="RF100"/>
      <c r="RG100"/>
      <c r="RH100"/>
      <c r="RI100"/>
      <c r="RJ100"/>
      <c r="RK100"/>
      <c r="RL100"/>
      <c r="RM100"/>
      <c r="RN100"/>
      <c r="RO100"/>
      <c r="RP100"/>
      <c r="RQ100"/>
      <c r="RR100"/>
      <c r="RS100"/>
      <c r="RT100"/>
      <c r="RU100"/>
      <c r="RV100"/>
      <c r="RW100"/>
      <c r="RX100"/>
      <c r="RY100"/>
      <c r="RZ100"/>
      <c r="SA100"/>
      <c r="SB100"/>
      <c r="SC100"/>
      <c r="SD100"/>
      <c r="SE100"/>
      <c r="SF100"/>
      <c r="SG100"/>
      <c r="SH100"/>
      <c r="SI100"/>
      <c r="SJ100"/>
      <c r="SK100"/>
      <c r="SL100"/>
      <c r="SM100"/>
      <c r="SN100"/>
      <c r="SO100"/>
      <c r="SP100"/>
      <c r="SQ100"/>
      <c r="SR100"/>
      <c r="SS100"/>
      <c r="ST100"/>
      <c r="SU100"/>
      <c r="SV100"/>
      <c r="SW100"/>
      <c r="SX100"/>
      <c r="SY100"/>
      <c r="SZ100"/>
      <c r="TA100"/>
      <c r="TB100"/>
      <c r="TC100"/>
      <c r="TD100"/>
      <c r="TE100"/>
      <c r="TF100"/>
      <c r="TG100"/>
      <c r="TH100"/>
      <c r="TI100"/>
      <c r="TJ100"/>
      <c r="TK100"/>
      <c r="TL100"/>
      <c r="TM100"/>
      <c r="TN100"/>
      <c r="TO100"/>
      <c r="TP100"/>
      <c r="TQ100"/>
      <c r="TR100"/>
      <c r="TS100"/>
      <c r="TT100"/>
      <c r="TU100"/>
      <c r="TV100"/>
      <c r="TW100"/>
      <c r="TX100"/>
      <c r="TY100"/>
      <c r="TZ100"/>
      <c r="UA100"/>
      <c r="UB100"/>
      <c r="UC100"/>
      <c r="UD100"/>
      <c r="UE100"/>
      <c r="UF100"/>
      <c r="UG100"/>
      <c r="UH100"/>
      <c r="UI100"/>
      <c r="UJ100"/>
      <c r="UK100"/>
      <c r="UL100"/>
      <c r="UM100"/>
      <c r="UN100"/>
      <c r="UO100"/>
      <c r="UP100"/>
      <c r="UQ100"/>
      <c r="UR100"/>
      <c r="US100"/>
      <c r="UT100"/>
      <c r="UU100"/>
      <c r="UV100"/>
      <c r="UW100"/>
      <c r="UX100"/>
      <c r="UY100"/>
      <c r="UZ100"/>
      <c r="VA100"/>
      <c r="VB100"/>
      <c r="VC100"/>
      <c r="VD100"/>
      <c r="VE100"/>
      <c r="VF100"/>
      <c r="VG100"/>
      <c r="VH100"/>
      <c r="VI100"/>
      <c r="VJ100"/>
      <c r="VK100"/>
      <c r="VL100"/>
      <c r="VM100"/>
      <c r="VN100"/>
      <c r="VO100"/>
      <c r="VP100"/>
      <c r="VQ100"/>
      <c r="VR100"/>
      <c r="VS100"/>
      <c r="VT100"/>
      <c r="VU100"/>
      <c r="VV100"/>
      <c r="VW100"/>
      <c r="VX100"/>
      <c r="VY100"/>
      <c r="VZ100"/>
      <c r="WA100"/>
      <c r="WB100"/>
      <c r="WC100"/>
      <c r="WD100"/>
      <c r="WE100"/>
      <c r="WF100"/>
      <c r="WG100"/>
      <c r="WH100"/>
      <c r="WI100"/>
      <c r="WJ100"/>
      <c r="WK100"/>
      <c r="WL100"/>
      <c r="WM100"/>
      <c r="WN100"/>
      <c r="WO100"/>
      <c r="WP100"/>
      <c r="WQ100"/>
      <c r="WR100"/>
      <c r="WS100"/>
      <c r="WT100"/>
      <c r="WU100"/>
      <c r="WV100"/>
      <c r="WW100"/>
      <c r="WX100"/>
      <c r="WY100"/>
      <c r="WZ100"/>
      <c r="XA100"/>
      <c r="XB100"/>
      <c r="XC100"/>
      <c r="XD100"/>
      <c r="XE100"/>
      <c r="XF100"/>
      <c r="XG100"/>
      <c r="XH100"/>
      <c r="XI100"/>
      <c r="XJ100"/>
      <c r="XK100"/>
      <c r="XL100"/>
      <c r="XM100"/>
      <c r="XN100"/>
      <c r="XO100"/>
      <c r="XP100"/>
      <c r="XQ100"/>
      <c r="XR100"/>
      <c r="XS100"/>
      <c r="XT100"/>
      <c r="XU100"/>
      <c r="XV100"/>
      <c r="XW100"/>
      <c r="XX100"/>
      <c r="XY100"/>
      <c r="XZ100"/>
      <c r="YA100"/>
      <c r="YB100"/>
      <c r="YC100"/>
      <c r="YD100"/>
      <c r="YE100"/>
      <c r="YF100"/>
      <c r="YG100"/>
      <c r="YH100"/>
      <c r="YI100"/>
      <c r="YJ100"/>
      <c r="YK100"/>
      <c r="YL100"/>
      <c r="YM100"/>
      <c r="YN100"/>
      <c r="YO100"/>
      <c r="YP100"/>
      <c r="YQ100"/>
      <c r="YR100"/>
      <c r="YS100"/>
      <c r="YT100"/>
      <c r="YU100"/>
      <c r="YV100"/>
      <c r="YW100"/>
      <c r="YX100"/>
      <c r="YY100"/>
      <c r="YZ100"/>
      <c r="ZA100"/>
      <c r="ZB100"/>
      <c r="ZC100"/>
      <c r="ZD100"/>
      <c r="ZE100"/>
      <c r="ZF100"/>
      <c r="ZG100"/>
      <c r="ZH100"/>
      <c r="ZI100"/>
      <c r="ZJ100"/>
      <c r="ZK100"/>
      <c r="ZL100"/>
      <c r="ZM100"/>
      <c r="ZN100"/>
      <c r="ZO100"/>
      <c r="ZP100"/>
      <c r="ZQ100"/>
      <c r="ZR100"/>
      <c r="ZS100"/>
      <c r="ZT100"/>
      <c r="ZU100"/>
      <c r="ZV100"/>
      <c r="ZW100"/>
      <c r="ZX100"/>
      <c r="ZY100"/>
      <c r="ZZ100"/>
      <c r="AAA100"/>
      <c r="AAB100"/>
      <c r="AAC100"/>
      <c r="AAD100"/>
      <c r="AAE100"/>
      <c r="AAF100"/>
      <c r="AAG100"/>
      <c r="AAH100"/>
      <c r="AAI100"/>
      <c r="AAJ100"/>
      <c r="AAK100"/>
      <c r="AAL100"/>
      <c r="AAM100"/>
      <c r="AAN100"/>
      <c r="AAO100"/>
      <c r="AAP100"/>
      <c r="AAQ100"/>
      <c r="AAR100"/>
      <c r="AAS100"/>
      <c r="AAT100"/>
      <c r="AAU100"/>
      <c r="AAV100"/>
      <c r="AAW100"/>
      <c r="AAX100"/>
      <c r="AAY100"/>
      <c r="AAZ100"/>
      <c r="ABA100"/>
      <c r="ABB100"/>
      <c r="ABC100"/>
      <c r="ABD100"/>
      <c r="ABE100"/>
      <c r="ABF100"/>
      <c r="ABG100"/>
      <c r="ABH100"/>
      <c r="ABI100"/>
      <c r="ABJ100"/>
      <c r="ABK100"/>
      <c r="ABL100"/>
      <c r="ABM100"/>
      <c r="ABN100"/>
      <c r="ABO100"/>
      <c r="ABP100"/>
      <c r="ABQ100"/>
      <c r="ABR100"/>
      <c r="ABS100"/>
      <c r="ABT100"/>
      <c r="ABU100"/>
      <c r="ABV100"/>
      <c r="ABW100"/>
      <c r="ABX100"/>
      <c r="ABY100"/>
      <c r="ABZ100"/>
      <c r="ACA100"/>
      <c r="ACB100"/>
      <c r="ACC100"/>
      <c r="ACD100"/>
      <c r="ACE100"/>
      <c r="ACF100"/>
      <c r="ACG100"/>
      <c r="ACH100"/>
      <c r="ACI100"/>
      <c r="ACJ100"/>
      <c r="ACK100"/>
      <c r="ACL100"/>
      <c r="ACM100"/>
      <c r="ACN100"/>
      <c r="ACO100"/>
      <c r="ACP100"/>
      <c r="ACQ100"/>
      <c r="ACR100"/>
      <c r="ACS100"/>
      <c r="ACT100"/>
      <c r="ACU100"/>
      <c r="ACV100"/>
      <c r="ACW100"/>
      <c r="ACX100"/>
      <c r="ACY100"/>
      <c r="ACZ100"/>
      <c r="ADA100"/>
      <c r="ADB100"/>
      <c r="ADC100"/>
      <c r="ADD100"/>
      <c r="ADE100"/>
      <c r="ADF100"/>
      <c r="ADG100"/>
      <c r="ADH100"/>
      <c r="ADI100"/>
      <c r="ADJ100"/>
      <c r="ADK100"/>
      <c r="ADL100"/>
      <c r="ADM100"/>
      <c r="ADN100"/>
      <c r="ADO100"/>
      <c r="ADP100"/>
      <c r="ADQ100"/>
      <c r="ADR100"/>
      <c r="ADS100"/>
      <c r="ADT100"/>
      <c r="ADU100"/>
      <c r="ADV100"/>
      <c r="ADW100"/>
      <c r="ADX100"/>
      <c r="ADY100"/>
      <c r="ADZ100"/>
      <c r="AEA100"/>
      <c r="AEB100"/>
      <c r="AEC100"/>
      <c r="AED100"/>
      <c r="AEE100"/>
      <c r="AEF100"/>
      <c r="AEG100"/>
      <c r="AEH100"/>
      <c r="AEI100"/>
      <c r="AEJ100"/>
      <c r="AEK100"/>
      <c r="AEL100"/>
      <c r="AEM100"/>
      <c r="AEN100"/>
      <c r="AEO100"/>
      <c r="AEP100"/>
      <c r="AEQ100"/>
      <c r="AER100"/>
      <c r="AES100"/>
      <c r="AET100"/>
      <c r="AEU100"/>
      <c r="AEV100"/>
      <c r="AEW100"/>
      <c r="AEX100"/>
      <c r="AEY100"/>
      <c r="AEZ100"/>
      <c r="AFA100"/>
      <c r="AFB100"/>
      <c r="AFC100"/>
      <c r="AFD100"/>
      <c r="AFE100"/>
      <c r="AFF100"/>
      <c r="AFG100"/>
      <c r="AFH100"/>
      <c r="AFI100"/>
      <c r="AFJ100"/>
      <c r="AFK100"/>
      <c r="AFL100"/>
      <c r="AFM100"/>
      <c r="AFN100"/>
      <c r="AFO100"/>
      <c r="AFP100"/>
      <c r="AFQ100"/>
      <c r="AFR100"/>
      <c r="AFS100"/>
      <c r="AFT100"/>
      <c r="AFU100"/>
      <c r="AFV100"/>
      <c r="AFW100"/>
      <c r="AFX100"/>
      <c r="AFY100"/>
      <c r="AFZ100"/>
      <c r="AGA100"/>
      <c r="AGB100"/>
      <c r="AGC100"/>
      <c r="AGD100"/>
      <c r="AGE100"/>
      <c r="AGF100"/>
      <c r="AGG100"/>
      <c r="AGH100"/>
      <c r="AGI100"/>
      <c r="AGJ100"/>
      <c r="AGK100"/>
      <c r="AGL100"/>
      <c r="AGM100"/>
      <c r="AGN100"/>
      <c r="AGO100"/>
      <c r="AGP100"/>
      <c r="AGQ100"/>
      <c r="AGR100"/>
      <c r="AGS100"/>
      <c r="AGT100"/>
      <c r="AGU100"/>
      <c r="AGV100"/>
      <c r="AGW100"/>
      <c r="AGX100"/>
      <c r="AGY100"/>
      <c r="AGZ100"/>
      <c r="AHA100"/>
      <c r="AHB100"/>
      <c r="AHC100"/>
      <c r="AHD100"/>
      <c r="AHE100"/>
      <c r="AHF100"/>
      <c r="AHG100"/>
      <c r="AHH100"/>
      <c r="AHI100"/>
      <c r="AHJ100"/>
      <c r="AHK100"/>
      <c r="AHL100"/>
      <c r="AHM100"/>
      <c r="AHN100"/>
      <c r="AHO100"/>
      <c r="AHP100"/>
      <c r="AHQ100"/>
      <c r="AHR100"/>
      <c r="AHS100"/>
      <c r="AHT100"/>
      <c r="AHU100"/>
      <c r="AHV100"/>
      <c r="AHW100"/>
      <c r="AHX100"/>
      <c r="AHY100"/>
      <c r="AHZ100"/>
      <c r="AIA100"/>
      <c r="AIB100"/>
      <c r="AIC100"/>
      <c r="AID100"/>
      <c r="AIE100"/>
      <c r="AIF100"/>
      <c r="AIG100"/>
      <c r="AIH100"/>
      <c r="AII100"/>
      <c r="AIJ100"/>
      <c r="AIK100"/>
      <c r="AIL100"/>
      <c r="AIM100"/>
      <c r="AIN100"/>
      <c r="AIO100"/>
      <c r="AIP100"/>
      <c r="AIQ100"/>
      <c r="AIR100"/>
      <c r="AIS100"/>
      <c r="AIT100"/>
      <c r="AIU100"/>
      <c r="AIV100"/>
      <c r="AIW100"/>
      <c r="AIX100"/>
      <c r="AIY100"/>
      <c r="AIZ100"/>
      <c r="AJA100"/>
      <c r="AJB100"/>
      <c r="AJC100"/>
      <c r="AJD100"/>
      <c r="AJE100"/>
      <c r="AJF100"/>
      <c r="AJG100"/>
      <c r="AJH100"/>
      <c r="AJI100"/>
      <c r="AJJ100"/>
      <c r="AJK100"/>
      <c r="AJL100"/>
      <c r="AJM100"/>
      <c r="AJN100"/>
      <c r="AJO100"/>
      <c r="AJP100"/>
      <c r="AJQ100"/>
      <c r="AJR100"/>
      <c r="AJS100"/>
      <c r="AJT100"/>
      <c r="AJU100"/>
      <c r="AJV100"/>
      <c r="AJW100"/>
      <c r="AJX100"/>
      <c r="AJY100"/>
      <c r="AJZ100"/>
      <c r="AKA100"/>
      <c r="AKB100"/>
      <c r="AKC100"/>
      <c r="AKD100"/>
      <c r="AKE100"/>
      <c r="AKF100"/>
      <c r="AKG100"/>
      <c r="AKH100"/>
      <c r="AKI100"/>
      <c r="AKJ100"/>
      <c r="AKK100"/>
      <c r="AKL100"/>
      <c r="AKM100"/>
      <c r="AKN100"/>
      <c r="AKO100"/>
      <c r="AKP100"/>
      <c r="AKQ100"/>
      <c r="AKR100"/>
      <c r="AKS100"/>
      <c r="AKT100"/>
      <c r="AKU100"/>
      <c r="AKV100"/>
      <c r="AKW100"/>
      <c r="AKX100"/>
      <c r="AKY100"/>
      <c r="AKZ100"/>
      <c r="ALA100"/>
      <c r="ALB100"/>
      <c r="ALC100"/>
      <c r="ALD100"/>
      <c r="ALE100"/>
      <c r="ALF100"/>
      <c r="ALG100"/>
      <c r="ALH100"/>
      <c r="ALI100"/>
      <c r="ALJ100"/>
      <c r="ALK100"/>
      <c r="ALL100"/>
      <c r="ALM100"/>
      <c r="ALN100"/>
      <c r="ALO100"/>
      <c r="ALP100"/>
      <c r="ALQ100"/>
      <c r="ALR100"/>
      <c r="ALS100"/>
      <c r="ALT100"/>
      <c r="ALU100"/>
      <c r="ALV100"/>
      <c r="ALW100"/>
      <c r="ALX100"/>
      <c r="ALY100"/>
      <c r="ALZ100"/>
      <c r="AMA100"/>
      <c r="AMB100"/>
      <c r="AMC100"/>
      <c r="AMD100"/>
      <c r="AME100"/>
      <c r="AMF100"/>
      <c r="AMG100"/>
      <c r="AMH100"/>
      <c r="AMI100"/>
      <c r="AMJ100"/>
    </row>
    <row r="101" spans="1:1024" s="82" customFormat="1" ht="14.25" x14ac:dyDescent="0.45">
      <c r="A101" s="79">
        <f>Postos!A2</f>
        <v>1</v>
      </c>
      <c r="B101" s="79" t="str">
        <f>Postos!B2</f>
        <v>SUPERVISOR DE MANUTENÇÃO PREDIAL</v>
      </c>
      <c r="C101" s="80">
        <f t="shared" ref="C101:C106" si="3">$F$98</f>
        <v>194.19208531746042</v>
      </c>
      <c r="D101" s="81"/>
      <c r="AMH101" s="19"/>
      <c r="AMI101" s="19"/>
      <c r="AMJ101" s="19"/>
    </row>
    <row r="102" spans="1:1024" s="82" customFormat="1" ht="14.25" x14ac:dyDescent="0.45">
      <c r="A102" s="79">
        <f>Postos!A3</f>
        <v>2</v>
      </c>
      <c r="B102" s="79" t="str">
        <f>Postos!B3</f>
        <v>TÉCNICO EM ELETROTÉCNICA</v>
      </c>
      <c r="C102" s="80">
        <f t="shared" si="3"/>
        <v>194.19208531746042</v>
      </c>
      <c r="D102" s="81"/>
      <c r="AMH102" s="19"/>
      <c r="AMI102" s="19"/>
      <c r="AMJ102" s="19"/>
    </row>
    <row r="103" spans="1:1024" s="82" customFormat="1" ht="14.25" x14ac:dyDescent="0.45">
      <c r="A103" s="79">
        <f>Postos!A4</f>
        <v>3</v>
      </c>
      <c r="B103" s="79" t="str">
        <f>Postos!B4</f>
        <v>TÉCNICO EM TELECOMUNICAÇÕES</v>
      </c>
      <c r="C103" s="80">
        <f t="shared" si="3"/>
        <v>194.19208531746042</v>
      </c>
      <c r="D103" s="81"/>
      <c r="AMH103" s="19"/>
      <c r="AMI103" s="19"/>
      <c r="AMJ103" s="19"/>
    </row>
    <row r="104" spans="1:1024" s="82" customFormat="1" ht="14.25" x14ac:dyDescent="0.45">
      <c r="A104" s="79">
        <f>Postos!A5</f>
        <v>4</v>
      </c>
      <c r="B104" s="79" t="str">
        <f>Postos!B5</f>
        <v>MECÂNICO DE REFRIGERAÇÃO</v>
      </c>
      <c r="C104" s="80">
        <f t="shared" si="3"/>
        <v>194.19208531746042</v>
      </c>
      <c r="D104" s="81"/>
      <c r="AMH104" s="19"/>
      <c r="AMI104" s="19"/>
      <c r="AMJ104" s="19"/>
    </row>
    <row r="105" spans="1:1024" s="82" customFormat="1" ht="14.25" x14ac:dyDescent="0.45">
      <c r="A105" s="79">
        <f>Postos!A6</f>
        <v>5</v>
      </c>
      <c r="B105" s="79" t="str">
        <f>Postos!B6</f>
        <v>BOMBEIRO HIDRÁULICO</v>
      </c>
      <c r="C105" s="80">
        <f t="shared" si="3"/>
        <v>194.19208531746042</v>
      </c>
      <c r="D105" s="81"/>
      <c r="AMH105" s="19"/>
      <c r="AMI105" s="19"/>
      <c r="AMJ105" s="19"/>
    </row>
    <row r="106" spans="1:1024" s="82" customFormat="1" ht="14.25" x14ac:dyDescent="0.45">
      <c r="A106" s="79">
        <f>Postos!A7</f>
        <v>6</v>
      </c>
      <c r="B106" s="79" t="str">
        <f>Postos!B7</f>
        <v>TRABALHADOR DA MANUTENÇÃO DE EDIFICAÇÕES</v>
      </c>
      <c r="C106" s="80">
        <f t="shared" si="3"/>
        <v>194.19208531746042</v>
      </c>
      <c r="D106" s="81"/>
      <c r="AMH106" s="19"/>
      <c r="AMI106" s="19"/>
      <c r="AMJ106" s="19"/>
    </row>
  </sheetData>
  <mergeCells count="7">
    <mergeCell ref="A98:E98"/>
    <mergeCell ref="A100:C100"/>
    <mergeCell ref="A1:F1"/>
    <mergeCell ref="A2:D2"/>
    <mergeCell ref="A3:F3"/>
    <mergeCell ref="A96:E96"/>
    <mergeCell ref="A97:E97"/>
  </mergeCells>
  <printOptions horizontalCentered="1"/>
  <pageMargins left="0.78749999999999998" right="0.78749999999999998" top="0.78749999999999998" bottom="0.78749999999999998" header="0.511811023622047" footer="0.511811023622047"/>
  <pageSetup paperSize="9" fitToHeight="10" pageOrder="overThenDown"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I94"/>
  <sheetViews>
    <sheetView showGridLines="0" zoomScaleNormal="100" workbookViewId="0">
      <selection activeCell="J7" sqref="A7:L8"/>
    </sheetView>
  </sheetViews>
  <sheetFormatPr defaultColWidth="8.33203125" defaultRowHeight="14.65" customHeight="1" x14ac:dyDescent="0.45"/>
  <cols>
    <col min="1" max="1" width="7.6640625" style="32" customWidth="1"/>
    <col min="2" max="2" width="51" style="32" customWidth="1"/>
    <col min="3" max="3" width="10.19921875" style="32" customWidth="1"/>
    <col min="4" max="6" width="16.33203125" style="32" customWidth="1"/>
    <col min="7" max="7" width="12.1328125" style="32" customWidth="1"/>
    <col min="8" max="1023" width="9.1328125" style="32" customWidth="1"/>
    <col min="1024" max="1025" width="9.1328125" customWidth="1"/>
  </cols>
  <sheetData>
    <row r="1" spans="1:7" ht="16.899999999999999" customHeight="1" x14ac:dyDescent="0.45">
      <c r="A1" s="98" t="s">
        <v>700</v>
      </c>
      <c r="B1" s="98"/>
      <c r="C1" s="98"/>
      <c r="D1" s="98"/>
      <c r="E1" s="98"/>
      <c r="F1" s="98"/>
      <c r="G1" s="19"/>
    </row>
    <row r="2" spans="1:7" ht="14.25" x14ac:dyDescent="0.45">
      <c r="A2" s="19"/>
      <c r="B2" s="19"/>
      <c r="C2" s="19"/>
      <c r="D2" s="19"/>
      <c r="E2" s="19"/>
      <c r="F2" s="19"/>
      <c r="G2" s="19"/>
    </row>
    <row r="3" spans="1:7" ht="14.25" x14ac:dyDescent="0.45">
      <c r="A3" s="1" t="str">
        <f>'Pesquisa de preço'!A274</f>
        <v>TABELA 15 - UNIFORMES</v>
      </c>
      <c r="B3" s="1"/>
      <c r="C3" s="1"/>
      <c r="D3" s="1"/>
      <c r="E3" s="1"/>
      <c r="F3" s="1"/>
      <c r="G3" s="19"/>
    </row>
    <row r="4" spans="1:7" ht="14.25" x14ac:dyDescent="0.45">
      <c r="A4" s="43" t="s">
        <v>7</v>
      </c>
      <c r="B4" s="43" t="s">
        <v>8</v>
      </c>
      <c r="C4" s="43" t="s">
        <v>10</v>
      </c>
      <c r="D4" s="43" t="s">
        <v>701</v>
      </c>
      <c r="E4" s="43" t="s">
        <v>702</v>
      </c>
      <c r="F4" s="43" t="s">
        <v>668</v>
      </c>
      <c r="G4" s="19"/>
    </row>
    <row r="5" spans="1:7" ht="14.25" x14ac:dyDescent="0.45">
      <c r="A5" s="47" t="str">
        <f>'Pesquisa de preço'!A276</f>
        <v>15.1</v>
      </c>
      <c r="B5" s="48" t="str">
        <f>'Pesquisa de preço'!B276</f>
        <v>Calça jeans, com bolsos dianteiros e traseiros.</v>
      </c>
      <c r="C5" s="47">
        <f>'Pesquisa de preço'!D276</f>
        <v>2</v>
      </c>
      <c r="D5" s="47" t="str">
        <f>'ANEXO 3'!E274</f>
        <v>6 meses</v>
      </c>
      <c r="E5" s="49">
        <f>'Pesquisa de preço'!E276</f>
        <v>61.57</v>
      </c>
      <c r="F5" s="49">
        <f>E5*C5</f>
        <v>123.14</v>
      </c>
      <c r="G5" s="19"/>
    </row>
    <row r="6" spans="1:7" ht="57" x14ac:dyDescent="0.45">
      <c r="A6" s="47" t="str">
        <f>'Pesquisa de preço'!A277</f>
        <v>15.2</v>
      </c>
      <c r="B6" s="48" t="str">
        <f>'Pesquisa de preço'!B277</f>
        <v>Camiseta de malha piquê tipo polo, manga curta, com logomarca da empresa. Na cor branca para o Encarregado e preta ou cor usual da empresa (exceto branco) para os demais postos.</v>
      </c>
      <c r="C6" s="47">
        <f>'Pesquisa de preço'!D277</f>
        <v>2</v>
      </c>
      <c r="D6" s="47" t="str">
        <f>'ANEXO 3'!E275</f>
        <v>6 meses</v>
      </c>
      <c r="E6" s="49">
        <f>'Pesquisa de preço'!E277</f>
        <v>73.266666666666666</v>
      </c>
      <c r="F6" s="49">
        <f>E6*C6</f>
        <v>146.53333333333333</v>
      </c>
      <c r="G6" s="19"/>
    </row>
    <row r="7" spans="1:7" ht="28.5" x14ac:dyDescent="0.45">
      <c r="A7" s="47" t="str">
        <f>'Pesquisa de preço'!A278</f>
        <v>15.3</v>
      </c>
      <c r="B7" s="48" t="str">
        <f>'Pesquisa de preço'!B278</f>
        <v>Bota de segurança em vaqueta curtida ao cromo na cor preta, sem biqueira de aço, com cano acolchoado e solado em PU.</v>
      </c>
      <c r="C7" s="47">
        <f>'Pesquisa de preço'!D278</f>
        <v>1</v>
      </c>
      <c r="D7" s="47" t="str">
        <f>'ANEXO 3'!E276</f>
        <v>6 meses</v>
      </c>
      <c r="E7" s="49">
        <f>'Pesquisa de preço'!E278</f>
        <v>103.8</v>
      </c>
      <c r="F7" s="49">
        <f>E7*C7</f>
        <v>103.8</v>
      </c>
      <c r="G7" s="19"/>
    </row>
    <row r="8" spans="1:7" ht="14.25" x14ac:dyDescent="0.45">
      <c r="A8" s="47" t="str">
        <f>'Pesquisa de preço'!A279</f>
        <v>15.4</v>
      </c>
      <c r="B8" s="48" t="str">
        <f>'Pesquisa de preço'!B279</f>
        <v>Meias de cano médio, na cor preta, 100% algodão.</v>
      </c>
      <c r="C8" s="47">
        <f>'Pesquisa de preço'!D279</f>
        <v>3</v>
      </c>
      <c r="D8" s="47" t="str">
        <f>'ANEXO 3'!E277</f>
        <v>6 meses</v>
      </c>
      <c r="E8" s="49">
        <f>'Pesquisa de preço'!E279</f>
        <v>10.638888888888888</v>
      </c>
      <c r="F8" s="49">
        <f>E8*C8</f>
        <v>31.916666666666664</v>
      </c>
      <c r="G8" s="19"/>
    </row>
    <row r="9" spans="1:7" ht="14.25" x14ac:dyDescent="0.45">
      <c r="A9" s="47" t="str">
        <f>'Pesquisa de preço'!A280</f>
        <v>15.5</v>
      </c>
      <c r="B9" s="48" t="str">
        <f>'Pesquisa de preço'!B280</f>
        <v>Cinto de couro, na cor preta.</v>
      </c>
      <c r="C9" s="47">
        <f>'Pesquisa de preço'!D280</f>
        <v>1</v>
      </c>
      <c r="D9" s="47" t="str">
        <f>'ANEXO 3'!E278</f>
        <v>6 meses</v>
      </c>
      <c r="E9" s="49">
        <f>'Pesquisa de preço'!E280</f>
        <v>61.563333333333333</v>
      </c>
      <c r="F9" s="49">
        <f>E9*C9</f>
        <v>61.563333333333333</v>
      </c>
      <c r="G9" s="19"/>
    </row>
    <row r="10" spans="1:7" ht="15.7" customHeight="1" x14ac:dyDescent="0.45">
      <c r="A10" s="97" t="s">
        <v>703</v>
      </c>
      <c r="B10" s="97"/>
      <c r="C10" s="97"/>
      <c r="D10" s="97"/>
      <c r="E10" s="97"/>
      <c r="F10" s="49">
        <f>SUM(F5:F9)</f>
        <v>466.95333333333338</v>
      </c>
      <c r="G10" s="83"/>
    </row>
    <row r="11" spans="1:7" ht="15.7" customHeight="1" x14ac:dyDescent="0.45">
      <c r="A11" s="100" t="s">
        <v>704</v>
      </c>
      <c r="B11" s="100"/>
      <c r="C11" s="100"/>
      <c r="D11" s="100"/>
      <c r="E11" s="100"/>
      <c r="F11" s="70">
        <f>F10/6</f>
        <v>77.825555555555567</v>
      </c>
    </row>
    <row r="13" spans="1:7" ht="14.25" x14ac:dyDescent="0.45">
      <c r="A13" s="96" t="s">
        <v>700</v>
      </c>
      <c r="B13" s="96"/>
      <c r="C13" s="96"/>
    </row>
    <row r="14" spans="1:7" ht="14.25" x14ac:dyDescent="0.45">
      <c r="A14" s="77">
        <f>Postos!$A2</f>
        <v>1</v>
      </c>
      <c r="B14" s="77" t="str">
        <f>Postos!$B2</f>
        <v>SUPERVISOR DE MANUTENÇÃO PREDIAL</v>
      </c>
      <c r="C14" s="78">
        <f>Uniformes!$F$11</f>
        <v>77.825555555555567</v>
      </c>
    </row>
    <row r="15" spans="1:7" ht="14.25" x14ac:dyDescent="0.45">
      <c r="A15" s="77">
        <f>Postos!$A3</f>
        <v>2</v>
      </c>
      <c r="B15" s="77" t="str">
        <f>Postos!$B3</f>
        <v>TÉCNICO EM ELETROTÉCNICA</v>
      </c>
      <c r="C15" s="78">
        <f>Uniformes!$F$11</f>
        <v>77.825555555555567</v>
      </c>
    </row>
    <row r="16" spans="1:7" ht="14.25" x14ac:dyDescent="0.45">
      <c r="A16" s="77">
        <f>Postos!$A4</f>
        <v>3</v>
      </c>
      <c r="B16" s="77" t="str">
        <f>Postos!$B4</f>
        <v>TÉCNICO EM TELECOMUNICAÇÕES</v>
      </c>
      <c r="C16" s="78">
        <f>Uniformes!$F$11</f>
        <v>77.825555555555567</v>
      </c>
    </row>
    <row r="17" spans="1:3" ht="14.25" x14ac:dyDescent="0.45">
      <c r="A17" s="77">
        <f>Postos!$A5</f>
        <v>4</v>
      </c>
      <c r="B17" s="77" t="str">
        <f>Postos!$B5</f>
        <v>MECÂNICO DE REFRIGERAÇÃO</v>
      </c>
      <c r="C17" s="78">
        <f>Uniformes!$F$11</f>
        <v>77.825555555555567</v>
      </c>
    </row>
    <row r="18" spans="1:3" ht="14.25" x14ac:dyDescent="0.45">
      <c r="A18" s="77">
        <f>Postos!$A6</f>
        <v>5</v>
      </c>
      <c r="B18" s="77" t="str">
        <f>Postos!$B6</f>
        <v>BOMBEIRO HIDRÁULICO</v>
      </c>
      <c r="C18" s="78">
        <f>Uniformes!$F$11</f>
        <v>77.825555555555567</v>
      </c>
    </row>
    <row r="19" spans="1:3" ht="14.25" x14ac:dyDescent="0.45">
      <c r="A19" s="77">
        <f>Postos!$A7</f>
        <v>6</v>
      </c>
      <c r="B19" s="77" t="str">
        <f>Postos!$B7</f>
        <v>TRABALHADOR DA MANUTENÇÃO DE EDIFICAÇÕES</v>
      </c>
      <c r="C19" s="78">
        <f>Uniformes!$F$11</f>
        <v>77.825555555555567</v>
      </c>
    </row>
    <row r="94" ht="14.25" x14ac:dyDescent="0.45"/>
  </sheetData>
  <mergeCells count="5">
    <mergeCell ref="A1:F1"/>
    <mergeCell ref="A3:F3"/>
    <mergeCell ref="A10:E10"/>
    <mergeCell ref="A11:E11"/>
    <mergeCell ref="A13:C13"/>
  </mergeCells>
  <printOptions horizontalCentered="1"/>
  <pageMargins left="0.78749999999999998" right="0.78749999999999998" top="0.78749999999999998" bottom="0.78749999999999998" header="0.511811023622047" footer="0.511811023622047"/>
  <pageSetup paperSize="77" fitToHeight="10" pageOrder="overThenDown"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MH25"/>
  <sheetViews>
    <sheetView showGridLines="0" tabSelected="1" zoomScaleNormal="100" workbookViewId="0">
      <selection activeCell="J29" sqref="J29"/>
    </sheetView>
  </sheetViews>
  <sheetFormatPr defaultColWidth="8.33203125" defaultRowHeight="14.65" customHeight="1" x14ac:dyDescent="0.45"/>
  <cols>
    <col min="1" max="1" width="13.33203125" style="74" customWidth="1"/>
    <col min="2" max="2" width="46" style="74" customWidth="1"/>
    <col min="3" max="3" width="10.265625" style="74" customWidth="1"/>
    <col min="4" max="4" width="12.1328125" style="74" customWidth="1"/>
    <col min="5" max="1022" width="9.1328125" style="74" customWidth="1"/>
  </cols>
  <sheetData>
    <row r="1" spans="1:4" ht="15.75" x14ac:dyDescent="0.45">
      <c r="A1" s="95" t="s">
        <v>705</v>
      </c>
      <c r="B1" s="95"/>
      <c r="C1" s="95"/>
      <c r="D1"/>
    </row>
    <row r="2" spans="1:4" ht="14.25" x14ac:dyDescent="0.45">
      <c r="A2"/>
      <c r="B2"/>
      <c r="C2"/>
      <c r="D2"/>
    </row>
    <row r="3" spans="1:4" ht="14.25" x14ac:dyDescent="0.45">
      <c r="A3" s="96" t="s">
        <v>700</v>
      </c>
      <c r="B3" s="96"/>
      <c r="C3" s="96"/>
    </row>
    <row r="4" spans="1:4" ht="14.25" x14ac:dyDescent="0.45">
      <c r="A4" s="77">
        <f>Postos!$A2</f>
        <v>1</v>
      </c>
      <c r="B4" s="77" t="str">
        <f>Postos!$B2</f>
        <v>SUPERVISOR DE MANUTENÇÃO PREDIAL</v>
      </c>
      <c r="C4" s="78">
        <f>Uniformes!$F$11</f>
        <v>77.825555555555567</v>
      </c>
    </row>
    <row r="5" spans="1:4" ht="14.25" x14ac:dyDescent="0.45">
      <c r="A5" s="77">
        <f>Postos!$A3</f>
        <v>2</v>
      </c>
      <c r="B5" s="77" t="str">
        <f>Postos!$B3</f>
        <v>TÉCNICO EM ELETROTÉCNICA</v>
      </c>
      <c r="C5" s="78">
        <f>Uniformes!$F$11</f>
        <v>77.825555555555567</v>
      </c>
    </row>
    <row r="6" spans="1:4" ht="14.25" x14ac:dyDescent="0.45">
      <c r="A6" s="77">
        <f>Postos!$A4</f>
        <v>3</v>
      </c>
      <c r="B6" s="77" t="str">
        <f>Postos!$B4</f>
        <v>TÉCNICO EM TELECOMUNICAÇÕES</v>
      </c>
      <c r="C6" s="78">
        <f>Uniformes!$F$11</f>
        <v>77.825555555555567</v>
      </c>
    </row>
    <row r="7" spans="1:4" ht="14.25" x14ac:dyDescent="0.45">
      <c r="A7" s="77">
        <f>Postos!$A5</f>
        <v>4</v>
      </c>
      <c r="B7" s="77" t="str">
        <f>Postos!$B5</f>
        <v>MECÂNICO DE REFRIGERAÇÃO</v>
      </c>
      <c r="C7" s="78">
        <f>Uniformes!$F$11</f>
        <v>77.825555555555567</v>
      </c>
    </row>
    <row r="8" spans="1:4" ht="14.25" x14ac:dyDescent="0.45">
      <c r="A8" s="77">
        <f>Postos!$A6</f>
        <v>5</v>
      </c>
      <c r="B8" s="77" t="str">
        <f>Postos!$B6</f>
        <v>BOMBEIRO HIDRÁULICO</v>
      </c>
      <c r="C8" s="78">
        <f>Uniformes!$F$11</f>
        <v>77.825555555555567</v>
      </c>
    </row>
    <row r="9" spans="1:4" ht="14.25" x14ac:dyDescent="0.45">
      <c r="A9" s="77">
        <f>Postos!$A7</f>
        <v>6</v>
      </c>
      <c r="B9" s="77" t="str">
        <f>Postos!$B7</f>
        <v>TRABALHADOR DA MANUTENÇÃO DE EDIFICAÇÕES</v>
      </c>
      <c r="C9" s="78">
        <f>Uniformes!$F$11</f>
        <v>77.825555555555567</v>
      </c>
    </row>
    <row r="10" spans="1:4" ht="14.25" x14ac:dyDescent="0.45">
      <c r="A10"/>
      <c r="B10"/>
      <c r="C10"/>
    </row>
    <row r="11" spans="1:4" ht="14.25" x14ac:dyDescent="0.45">
      <c r="A11" s="96" t="s">
        <v>706</v>
      </c>
      <c r="B11" s="96"/>
      <c r="C11" s="96"/>
    </row>
    <row r="12" spans="1:4" ht="14.25" x14ac:dyDescent="0.45">
      <c r="A12" s="77">
        <f>Postos!$A2</f>
        <v>1</v>
      </c>
      <c r="B12" s="77" t="str">
        <f>Postos!$B2</f>
        <v>SUPERVISOR DE MANUTENÇÃO PREDIAL</v>
      </c>
      <c r="C12" s="70">
        <f>'Material de consumo'!C101+'EPI e EPC'!C46</f>
        <v>266.30502182539692</v>
      </c>
    </row>
    <row r="13" spans="1:4" ht="14.25" x14ac:dyDescent="0.45">
      <c r="A13" s="77">
        <f>Postos!$A3</f>
        <v>2</v>
      </c>
      <c r="B13" s="77" t="str">
        <f>Postos!$B3</f>
        <v>TÉCNICO EM ELETROTÉCNICA</v>
      </c>
      <c r="C13" s="70">
        <f>'Material de consumo'!C102+'EPI e EPC'!C47</f>
        <v>266.30502182539692</v>
      </c>
    </row>
    <row r="14" spans="1:4" ht="14.25" x14ac:dyDescent="0.45">
      <c r="A14" s="77">
        <f>Postos!$A4</f>
        <v>3</v>
      </c>
      <c r="B14" s="77" t="str">
        <f>Postos!$B4</f>
        <v>TÉCNICO EM TELECOMUNICAÇÕES</v>
      </c>
      <c r="C14" s="70">
        <f>'Material de consumo'!C103+'EPI e EPC'!C48</f>
        <v>266.30502182539692</v>
      </c>
    </row>
    <row r="15" spans="1:4" ht="14.25" x14ac:dyDescent="0.45">
      <c r="A15" s="77">
        <f>Postos!$A5</f>
        <v>4</v>
      </c>
      <c r="B15" s="77" t="str">
        <f>Postos!$B5</f>
        <v>MECÂNICO DE REFRIGERAÇÃO</v>
      </c>
      <c r="C15" s="70">
        <f>'Material de consumo'!C104+'EPI e EPC'!C49</f>
        <v>266.30502182539692</v>
      </c>
    </row>
    <row r="16" spans="1:4" ht="14.25" x14ac:dyDescent="0.45">
      <c r="A16" s="77">
        <f>Postos!$A6</f>
        <v>5</v>
      </c>
      <c r="B16" s="77" t="str">
        <f>Postos!$B6</f>
        <v>BOMBEIRO HIDRÁULICO</v>
      </c>
      <c r="C16" s="70">
        <f>'Material de consumo'!C105+'EPI e EPC'!C50</f>
        <v>266.30502182539692</v>
      </c>
    </row>
    <row r="17" spans="1:3" ht="14.25" x14ac:dyDescent="0.45">
      <c r="A17" s="77">
        <f>Postos!$A7</f>
        <v>6</v>
      </c>
      <c r="B17" s="77" t="str">
        <f>Postos!$B7</f>
        <v>TRABALHADOR DA MANUTENÇÃO DE EDIFICAÇÕES</v>
      </c>
      <c r="C17" s="70">
        <f>'Material de consumo'!C106+'EPI e EPC'!C51</f>
        <v>266.30502182539692</v>
      </c>
    </row>
    <row r="18" spans="1:3" ht="14.25" x14ac:dyDescent="0.45">
      <c r="A18"/>
      <c r="B18"/>
      <c r="C18" s="75"/>
    </row>
    <row r="19" spans="1:3" ht="14.25" x14ac:dyDescent="0.45">
      <c r="A19" s="96" t="s">
        <v>707</v>
      </c>
      <c r="B19" s="96"/>
      <c r="C19" s="96"/>
    </row>
    <row r="20" spans="1:3" ht="14.25" x14ac:dyDescent="0.45">
      <c r="A20" s="77">
        <f>Postos!$A2</f>
        <v>1</v>
      </c>
      <c r="B20" s="77" t="str">
        <f>Postos!$B2</f>
        <v>SUPERVISOR DE MANUTENÇÃO PREDIAL</v>
      </c>
      <c r="C20" s="70">
        <f>Ferramentas!C173+Equipamentos!C84</f>
        <v>72.030790343915328</v>
      </c>
    </row>
    <row r="21" spans="1:3" ht="14.25" x14ac:dyDescent="0.45">
      <c r="A21" s="77">
        <f>Postos!$A3</f>
        <v>2</v>
      </c>
      <c r="B21" s="77" t="str">
        <f>Postos!$B3</f>
        <v>TÉCNICO EM ELETROTÉCNICA</v>
      </c>
      <c r="C21" s="70">
        <f>Ferramentas!C174+Equipamentos!C85</f>
        <v>112.15237367724865</v>
      </c>
    </row>
    <row r="22" spans="1:3" ht="14.25" x14ac:dyDescent="0.45">
      <c r="A22" s="77">
        <f>Postos!$A4</f>
        <v>3</v>
      </c>
      <c r="B22" s="77" t="str">
        <f>Postos!$B4</f>
        <v>TÉCNICO EM TELECOMUNICAÇÕES</v>
      </c>
      <c r="C22" s="70">
        <f>Ferramentas!C175+Equipamentos!C86</f>
        <v>96.746105158730145</v>
      </c>
    </row>
    <row r="23" spans="1:3" ht="14.25" x14ac:dyDescent="0.45">
      <c r="A23" s="77">
        <f>Postos!$A5</f>
        <v>4</v>
      </c>
      <c r="B23" s="77" t="str">
        <f>Postos!$B5</f>
        <v>MECÂNICO DE REFRIGERAÇÃO</v>
      </c>
      <c r="C23" s="70">
        <f>Ferramentas!C176+Equipamentos!C87</f>
        <v>260.9345033068783</v>
      </c>
    </row>
    <row r="24" spans="1:3" ht="14.25" x14ac:dyDescent="0.45">
      <c r="A24" s="77">
        <f>Postos!$A6</f>
        <v>5</v>
      </c>
      <c r="B24" s="77" t="str">
        <f>Postos!$B6</f>
        <v>BOMBEIRO HIDRÁULICO</v>
      </c>
      <c r="C24" s="70">
        <f>Ferramentas!C177+Equipamentos!C88</f>
        <v>90.482179232804214</v>
      </c>
    </row>
    <row r="25" spans="1:3" ht="14.25" x14ac:dyDescent="0.45">
      <c r="A25" s="77">
        <f>Postos!$A7</f>
        <v>6</v>
      </c>
      <c r="B25" s="77" t="str">
        <f>Postos!$B7</f>
        <v>TRABALHADOR DA MANUTENÇÃO DE EDIFICAÇÕES</v>
      </c>
      <c r="C25" s="70">
        <f>Ferramentas!C178+Equipamentos!C89</f>
        <v>72.030790343915328</v>
      </c>
    </row>
  </sheetData>
  <mergeCells count="4">
    <mergeCell ref="A1:C1"/>
    <mergeCell ref="A3:C3"/>
    <mergeCell ref="A11:C11"/>
    <mergeCell ref="A19:C19"/>
  </mergeCells>
  <printOptions horizontalCentered="1"/>
  <pageMargins left="0.78749999999999998" right="0.78749999999999998" top="0.78749999999999998" bottom="0.78749999999999998" header="0.511811023622047" footer="0.511811023622047"/>
  <pageSetup paperSize="77" fitToHeight="10" pageOrder="overThenDown"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224</TotalTime>
  <Application>Microsoft Excel</Application>
  <DocSecurity>0</DocSecurity>
  <ScaleCrop>false</ScaleCrop>
  <HeadingPairs>
    <vt:vector size="4" baseType="variant">
      <vt:variant>
        <vt:lpstr>Planilhas</vt:lpstr>
      </vt:variant>
      <vt:variant>
        <vt:i4>9</vt:i4>
      </vt:variant>
      <vt:variant>
        <vt:lpstr>Intervalos Nomeados</vt:lpstr>
      </vt:variant>
      <vt:variant>
        <vt:i4>38</vt:i4>
      </vt:variant>
    </vt:vector>
  </HeadingPairs>
  <TitlesOfParts>
    <vt:vector size="47" baseType="lpstr">
      <vt:lpstr>Pesquisa de preço</vt:lpstr>
      <vt:lpstr>ANEXO 3</vt:lpstr>
      <vt:lpstr>Postos</vt:lpstr>
      <vt:lpstr>Equipamentos</vt:lpstr>
      <vt:lpstr>Ferramentas</vt:lpstr>
      <vt:lpstr>EPI e EPC</vt:lpstr>
      <vt:lpstr>Material de consumo</vt:lpstr>
      <vt:lpstr>Uniformes</vt:lpstr>
      <vt:lpstr>Totais por posto</vt:lpstr>
      <vt:lpstr>'ANEXO 3'!Area_de_impressao</vt:lpstr>
      <vt:lpstr>'EPI e EPC'!Area_de_impressao</vt:lpstr>
      <vt:lpstr>Equipamentos!Area_de_impressao</vt:lpstr>
      <vt:lpstr>Ferramentas!Area_de_impressao</vt:lpstr>
      <vt:lpstr>'Material de consumo'!Area_de_impressao</vt:lpstr>
      <vt:lpstr>'Pesquisa de preço'!Area_de_impressao</vt:lpstr>
      <vt:lpstr>'Totais por posto'!Area_de_impressao</vt:lpstr>
      <vt:lpstr>Uniformes!Area_de_impressao</vt:lpstr>
      <vt:lpstr>'ANEXO 3'!Print_Area_0_0</vt:lpstr>
      <vt:lpstr>'ANEXO 3'!Print_Area_0_0_0</vt:lpstr>
      <vt:lpstr>'ANEXO 3'!Print_Area_0_0_0_0</vt:lpstr>
      <vt:lpstr>'ANEXO 3'!Print_Area_0_0_0_0_0</vt:lpstr>
      <vt:lpstr>'Material de consumo'!Print_Area_0_0_0_0_0</vt:lpstr>
      <vt:lpstr>'Pesquisa de preço'!Print_Area_0_0_0_0_0</vt:lpstr>
      <vt:lpstr>'ANEXO 3'!Print_Area_0_0_0_0_0_0</vt:lpstr>
      <vt:lpstr>'Material de consumo'!Print_Area_0_0_0_0_0_0</vt:lpstr>
      <vt:lpstr>'Pesquisa de preço'!Print_Area_0_0_0_0_0_0</vt:lpstr>
      <vt:lpstr>'ANEXO 3'!Print_Area_0_0_0_0_0_0_0</vt:lpstr>
      <vt:lpstr>'Material de consumo'!Print_Area_0_0_0_0_0_0_0</vt:lpstr>
      <vt:lpstr>'Pesquisa de preço'!Print_Area_0_0_0_0_0_0_0</vt:lpstr>
      <vt:lpstr>'ANEXO 3'!Print_Area_0_0_0_0_0_0_0_0</vt:lpstr>
      <vt:lpstr>'Material de consumo'!Print_Area_0_0_0_0_0_0_0_0</vt:lpstr>
      <vt:lpstr>'Pesquisa de preço'!Print_Area_0_0_0_0_0_0_0_0</vt:lpstr>
      <vt:lpstr>'ANEXO 3'!Print_Area_0_0_0_0_0_0_0_0_0</vt:lpstr>
      <vt:lpstr>'Material de consumo'!Print_Area_0_0_0_0_0_0_0_0_0</vt:lpstr>
      <vt:lpstr>'Pesquisa de preço'!Print_Area_0_0_0_0_0_0_0_0_0</vt:lpstr>
      <vt:lpstr>'ANEXO 3'!Print_Area_0_0_0_0_0_0_0_0_0_0</vt:lpstr>
      <vt:lpstr>'Material de consumo'!Print_Area_0_0_0_0_0_0_0_0_0_0</vt:lpstr>
      <vt:lpstr>'Pesquisa de preço'!Print_Area_0_0_0_0_0_0_0_0_0_0</vt:lpstr>
      <vt:lpstr>'ANEXO 3'!Print_Area_0_0_0_0_0_0_0_0_0_0_0</vt:lpstr>
      <vt:lpstr>'Material de consumo'!Print_Area_0_0_0_0_0_0_0_0_0_0_0</vt:lpstr>
      <vt:lpstr>'Pesquisa de preço'!Print_Area_0_0_0_0_0_0_0_0_0_0_0</vt:lpstr>
      <vt:lpstr>'ANEXO 3'!Print_Area_0_0_0_0_0_0_0_0_0_0_0_0</vt:lpstr>
      <vt:lpstr>'Material de consumo'!Print_Area_0_0_0_0_0_0_0_0_0_0_0_0</vt:lpstr>
      <vt:lpstr>'Pesquisa de preço'!Print_Area_0_0_0_0_0_0_0_0_0_0_0_0</vt:lpstr>
      <vt:lpstr>'ANEXO 3'!Print_Area_0_0_0_0_0_0_0_0_0_0_0_0_0</vt:lpstr>
      <vt:lpstr>'Material de consumo'!Print_Area_0_0_0_0_0_0_0_0_0_0_0_0_0</vt:lpstr>
      <vt:lpstr>'Pesquisa de preço'!Print_Area_0_0_0_0_0_0_0_0_0_0_0_0_0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Bruno Antônio Fernandes Bossatto</dc:creator>
  <dc:description/>
  <cp:lastModifiedBy>Bruno Antônio Fernandes Bossatto</cp:lastModifiedBy>
  <cp:revision>1341</cp:revision>
  <cp:lastPrinted>2026-05-25T10:47:32Z</cp:lastPrinted>
  <dcterms:created xsi:type="dcterms:W3CDTF">2017-04-11T15:44:39Z</dcterms:created>
  <dcterms:modified xsi:type="dcterms:W3CDTF">2026-08-06T19:44:39Z</dcterms:modified>
  <dc:language>pt-BR</dc:language>
</cp:coreProperties>
</file>